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"/>
    </mc:Choice>
  </mc:AlternateContent>
  <bookViews>
    <workbookView xWindow="0" yWindow="0" windowWidth="28800" windowHeight="12435"/>
  </bookViews>
  <sheets>
    <sheet name="kal.  2019  s kal.2018" sheetId="14" r:id="rId1"/>
    <sheet name="List2" sheetId="15" r:id="rId2"/>
  </sheets>
  <definedNames>
    <definedName name="_xlnm.Print_Area" localSheetId="0">'kal.  2019  s kal.2018'!$A$1:$I$80</definedName>
  </definedNames>
  <calcPr calcId="181029"/>
</workbook>
</file>

<file path=xl/calcChain.xml><?xml version="1.0" encoding="utf-8"?>
<calcChain xmlns="http://schemas.openxmlformats.org/spreadsheetml/2006/main">
  <c r="F79" i="14" l="1"/>
  <c r="G31" i="14" l="1"/>
  <c r="G25" i="14"/>
  <c r="G22" i="14"/>
  <c r="G18" i="14"/>
  <c r="G12" i="14"/>
  <c r="D31" i="14"/>
  <c r="D25" i="14"/>
  <c r="D22" i="14"/>
  <c r="D18" i="14"/>
  <c r="D12" i="14"/>
  <c r="F78" i="14"/>
  <c r="H74" i="14"/>
  <c r="G74" i="14"/>
  <c r="F52" i="14"/>
  <c r="I51" i="14"/>
  <c r="I49" i="14"/>
  <c r="I47" i="14"/>
  <c r="F46" i="14"/>
  <c r="F45" i="14"/>
  <c r="I44" i="14"/>
  <c r="F44" i="14"/>
  <c r="I42" i="14"/>
  <c r="F42" i="14"/>
  <c r="F40" i="14"/>
  <c r="I34" i="14"/>
  <c r="F34" i="14"/>
  <c r="I33" i="14"/>
  <c r="F33" i="14"/>
  <c r="H31" i="14"/>
  <c r="E31" i="14"/>
  <c r="I30" i="14"/>
  <c r="F30" i="14"/>
  <c r="I29" i="14"/>
  <c r="F29" i="14"/>
  <c r="I28" i="14"/>
  <c r="F28" i="14"/>
  <c r="I26" i="14"/>
  <c r="F26" i="14"/>
  <c r="H25" i="14"/>
  <c r="E25" i="14"/>
  <c r="I24" i="14"/>
  <c r="F24" i="14"/>
  <c r="I23" i="14"/>
  <c r="F23" i="14"/>
  <c r="H22" i="14"/>
  <c r="E22" i="14"/>
  <c r="I21" i="14"/>
  <c r="I19" i="14"/>
  <c r="F19" i="14"/>
  <c r="H18" i="14"/>
  <c r="E18" i="14"/>
  <c r="F18" i="14" s="1"/>
  <c r="I17" i="14"/>
  <c r="F17" i="14"/>
  <c r="I16" i="14"/>
  <c r="F16" i="14"/>
  <c r="F14" i="14"/>
  <c r="F13" i="14"/>
  <c r="H12" i="14"/>
  <c r="E12" i="14"/>
  <c r="F22" i="14" l="1"/>
  <c r="I31" i="14"/>
  <c r="I25" i="14"/>
  <c r="I18" i="14"/>
  <c r="F25" i="14"/>
  <c r="H38" i="14"/>
  <c r="H39" i="14" s="1"/>
  <c r="I12" i="14"/>
  <c r="G38" i="14"/>
  <c r="G39" i="14" s="1"/>
  <c r="E38" i="14"/>
  <c r="E39" i="14" s="1"/>
  <c r="F31" i="14"/>
  <c r="D38" i="14"/>
  <c r="D39" i="14" s="1"/>
  <c r="F12" i="14"/>
  <c r="I22" i="14"/>
  <c r="F38" i="14" l="1"/>
  <c r="I38" i="14"/>
  <c r="G68" i="14"/>
  <c r="F39" i="14"/>
  <c r="G67" i="14"/>
  <c r="H67" i="14"/>
  <c r="I39" i="14"/>
  <c r="H68" i="14"/>
  <c r="G73" i="14" l="1"/>
  <c r="G76" i="14" s="1"/>
  <c r="G77" i="14" s="1"/>
  <c r="G70" i="14"/>
  <c r="H73" i="14"/>
  <c r="H76" i="14" s="1"/>
  <c r="H77" i="14" s="1"/>
  <c r="H70" i="14"/>
</calcChain>
</file>

<file path=xl/sharedStrings.xml><?xml version="1.0" encoding="utf-8"?>
<sst xmlns="http://schemas.openxmlformats.org/spreadsheetml/2006/main" count="171" uniqueCount="146">
  <si>
    <t>IČO:  47543655</t>
  </si>
  <si>
    <t xml:space="preserve">           Vlastník, případně provozovatel:</t>
  </si>
  <si>
    <t xml:space="preserve">           Dílčí část se samostatnou cenou:</t>
  </si>
  <si>
    <t>Voda pitná</t>
  </si>
  <si>
    <t xml:space="preserve">             Voda odpadní</t>
  </si>
  <si>
    <t>Řádek</t>
  </si>
  <si>
    <t>Nákladové položky</t>
  </si>
  <si>
    <t>Kalkul.</t>
  </si>
  <si>
    <t>Rozdíl</t>
  </si>
  <si>
    <t>1.</t>
  </si>
  <si>
    <t>Materiál</t>
  </si>
  <si>
    <t>1.1.</t>
  </si>
  <si>
    <t>- surová voda podzemní + povrchová</t>
  </si>
  <si>
    <t>1.2.</t>
  </si>
  <si>
    <t>- pitná voda převzatá + odpadní voda</t>
  </si>
  <si>
    <t>předaná k čištění</t>
  </si>
  <si>
    <t>1.3.</t>
  </si>
  <si>
    <t>- chemikálie</t>
  </si>
  <si>
    <t>1.4.</t>
  </si>
  <si>
    <t>- ostatní materiál</t>
  </si>
  <si>
    <t>2.</t>
  </si>
  <si>
    <t>Energie</t>
  </si>
  <si>
    <t>2.1.</t>
  </si>
  <si>
    <t>- elektrická energie</t>
  </si>
  <si>
    <t>Vlastník, případně provozovatel:</t>
  </si>
  <si>
    <t>2.2.</t>
  </si>
  <si>
    <t xml:space="preserve">- ostatní energie (plyn, pevná a kapalná </t>
  </si>
  <si>
    <t>energie)</t>
  </si>
  <si>
    <t xml:space="preserve">     </t>
  </si>
  <si>
    <t xml:space="preserve">        Kalkulovaná cena pro vodné a pro stočné</t>
  </si>
  <si>
    <t>3.</t>
  </si>
  <si>
    <t>Mzdy</t>
  </si>
  <si>
    <t xml:space="preserve">Měrná </t>
  </si>
  <si>
    <t>Poznámka</t>
  </si>
  <si>
    <t>Voda odpadní</t>
  </si>
  <si>
    <t>3.1.</t>
  </si>
  <si>
    <t>- přímé mzdy</t>
  </si>
  <si>
    <t xml:space="preserve">Text </t>
  </si>
  <si>
    <t>jednotka</t>
  </si>
  <si>
    <t>Kalkulace</t>
  </si>
  <si>
    <t>3.2.</t>
  </si>
  <si>
    <t>- ostatní osobní náklady</t>
  </si>
  <si>
    <t>2a</t>
  </si>
  <si>
    <t>2b</t>
  </si>
  <si>
    <t>4.</t>
  </si>
  <si>
    <t>Ostatní přímé náklady</t>
  </si>
  <si>
    <t>10.</t>
  </si>
  <si>
    <t>ÚVN</t>
  </si>
  <si>
    <t>mil. Kč</t>
  </si>
  <si>
    <t>4.1.</t>
  </si>
  <si>
    <t>- odpisy a prostředky obnovy</t>
  </si>
  <si>
    <t>11.</t>
  </si>
  <si>
    <t>Kalkulační zisk</t>
  </si>
  <si>
    <t>infrastrukturního majetku</t>
  </si>
  <si>
    <t>%</t>
  </si>
  <si>
    <t>4.2.</t>
  </si>
  <si>
    <t>- opravy infrastrukturního majetku</t>
  </si>
  <si>
    <t>4.3.</t>
  </si>
  <si>
    <t>- nájem infrastrukturního majetku</t>
  </si>
  <si>
    <t>- poplatky za vypouštění odpadních vod</t>
  </si>
  <si>
    <t>12.</t>
  </si>
  <si>
    <t>Celkem ÚVN + zisk</t>
  </si>
  <si>
    <t>13.</t>
  </si>
  <si>
    <t>Voda fakturovaná pitná, odpadní +</t>
  </si>
  <si>
    <t>mil. m3</t>
  </si>
  <si>
    <t>- ostatní provozní náklady ve vlastní režii</t>
  </si>
  <si>
    <t>srážková</t>
  </si>
  <si>
    <t>5.</t>
  </si>
  <si>
    <t>Finanční náklady</t>
  </si>
  <si>
    <t>14.</t>
  </si>
  <si>
    <t>Kč/m3</t>
  </si>
  <si>
    <t>6.</t>
  </si>
  <si>
    <t>Výrobní režie</t>
  </si>
  <si>
    <t>15.</t>
  </si>
  <si>
    <t>CENA pro vodné, stočné + DPH</t>
  </si>
  <si>
    <t>7.</t>
  </si>
  <si>
    <t>Správní režie</t>
  </si>
  <si>
    <t>Vypracoval:</t>
  </si>
  <si>
    <t>Datum:</t>
  </si>
  <si>
    <t>8.</t>
  </si>
  <si>
    <t>Úplné vlastní náklady</t>
  </si>
  <si>
    <t>Kontroloval:</t>
  </si>
  <si>
    <t xml:space="preserve"> A</t>
  </si>
  <si>
    <t>Hodnota infrastrukturního majetku podle</t>
  </si>
  <si>
    <t>Telefon:</t>
  </si>
  <si>
    <t>(ředitel, statutární zástupce)</t>
  </si>
  <si>
    <t>VÚME</t>
  </si>
  <si>
    <t xml:space="preserve"> B</t>
  </si>
  <si>
    <t>Pořizovací cena provozního hmotného</t>
  </si>
  <si>
    <t>majetku</t>
  </si>
  <si>
    <t xml:space="preserve"> C</t>
  </si>
  <si>
    <t>Počet pracovníků</t>
  </si>
  <si>
    <t xml:space="preserve"> D</t>
  </si>
  <si>
    <t>Voda pitná fakturovaná v mil. m3</t>
  </si>
  <si>
    <t xml:space="preserve"> E</t>
  </si>
  <si>
    <t>- z toho domácnosti v mil. m3</t>
  </si>
  <si>
    <t xml:space="preserve"> F</t>
  </si>
  <si>
    <t>Voda odpadní odváděná fakturovaná v</t>
  </si>
  <si>
    <t xml:space="preserve"> G</t>
  </si>
  <si>
    <t xml:space="preserve"> H</t>
  </si>
  <si>
    <t>Voda srážková fakturovaná v mil. m3</t>
  </si>
  <si>
    <t xml:space="preserve"> I</t>
  </si>
  <si>
    <t>Voda odpadní čištěná v mil. m3</t>
  </si>
  <si>
    <t xml:space="preserve"> J</t>
  </si>
  <si>
    <t>Pitná nebo odpadní voda převzatá v mil. m3</t>
  </si>
  <si>
    <t xml:space="preserve"> K</t>
  </si>
  <si>
    <t>Pitná nebo odpadní voda předaná v mil. m3</t>
  </si>
  <si>
    <t>9.</t>
  </si>
  <si>
    <t>Poznámka: Náklady se uvádějí v mil. Kč na 3 desetinná místa.</t>
  </si>
  <si>
    <t xml:space="preserve">         Řádky A a B se uvádějí v mil. Kč na 2 desetinná místa.</t>
  </si>
  <si>
    <t xml:space="preserve">         VÚME = vybrané údaje majetkové a provozní evidence.</t>
  </si>
  <si>
    <t>Schválil:</t>
  </si>
  <si>
    <t>Provozní náklady</t>
  </si>
  <si>
    <t>- prostředky obnovy infrastrukurního majetku</t>
  </si>
  <si>
    <t>- ostatní provozní náklady externí</t>
  </si>
  <si>
    <t>( statutární zástupce)</t>
  </si>
  <si>
    <t>Město Pyšely</t>
  </si>
  <si>
    <t>Pyšely vodné + stočné</t>
  </si>
  <si>
    <t>Pyšely</t>
  </si>
  <si>
    <t>Z.Peša</t>
  </si>
  <si>
    <t>P.Smutný</t>
  </si>
  <si>
    <t>777241036</t>
  </si>
  <si>
    <r>
      <t xml:space="preserve">                           </t>
    </r>
    <r>
      <rPr>
        <b/>
        <sz val="10"/>
        <rFont val="Arial CE"/>
        <family val="2"/>
        <charset val="238"/>
      </rPr>
      <t>Příloha č. 19 k Vyhlášce č. 428/2001Sb. v platném znění</t>
    </r>
  </si>
  <si>
    <r>
      <t xml:space="preserve">       </t>
    </r>
    <r>
      <rPr>
        <b/>
        <sz val="11"/>
        <rFont val="Arial CE"/>
        <family val="2"/>
        <charset val="238"/>
      </rPr>
      <t>Náklady pro výpočet ceny pro vodné a stočné</t>
    </r>
  </si>
  <si>
    <t>Finanční výnosy</t>
  </si>
  <si>
    <t xml:space="preserve">JEDNOTKOVÉ  NÁKLADY v </t>
  </si>
  <si>
    <t xml:space="preserve"> ř.10</t>
  </si>
  <si>
    <t>- podíl kalkul.zisku z ÚVN (orientační ukazatel)</t>
  </si>
  <si>
    <t>ř.13/ř.12*100</t>
  </si>
  <si>
    <t>- z ř. 13 na rozvoj a obnovu</t>
  </si>
  <si>
    <t>ř.12+ř.13</t>
  </si>
  <si>
    <t>ř.D, nebo F+H</t>
  </si>
  <si>
    <t>ř.16/ř.17</t>
  </si>
  <si>
    <t>ř.18 + DPH</t>
  </si>
  <si>
    <t>4a</t>
  </si>
  <si>
    <t>7b</t>
  </si>
  <si>
    <t>ř10/D nebo ř10/F+H</t>
  </si>
  <si>
    <t>CENA pro vodné, stočné bez DPH</t>
  </si>
  <si>
    <t>16.</t>
  </si>
  <si>
    <t>17.</t>
  </si>
  <si>
    <t>18.</t>
  </si>
  <si>
    <t>19.</t>
  </si>
  <si>
    <t>IČO: 0024026</t>
  </si>
  <si>
    <r>
      <t xml:space="preserve">                       </t>
    </r>
    <r>
      <rPr>
        <b/>
        <sz val="10"/>
        <color theme="0"/>
        <rFont val="Arial CE"/>
        <family val="2"/>
        <charset val="238"/>
      </rPr>
      <t>Výpočet (kalkulace) cen pro vodné a stočné  pro  kalendářní  rok 2019</t>
    </r>
  </si>
  <si>
    <r>
      <t xml:space="preserve">        </t>
    </r>
    <r>
      <rPr>
        <b/>
        <sz val="10"/>
        <color theme="0"/>
        <rFont val="Arial CE"/>
        <family val="2"/>
        <charset val="238"/>
      </rPr>
      <t>Kalkulovaná cena  pro vodné a stočné pro rok 2019</t>
    </r>
  </si>
  <si>
    <t>Ing. Bednářová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</si>
</sst>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7"/>
      <name val="Arial CE"/>
      <family val="2"/>
      <charset val="238"/>
    </font>
    <font>
      <u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00B050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8"/>
      <color rgb="FF00B050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10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b/>
      <sz val="10"/>
      <color theme="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gradientFill degree="90">
        <stop position="0">
          <color theme="0"/>
        </stop>
        <stop position="1">
          <color rgb="FFCCECFF"/>
        </stop>
      </gradientFill>
    </fill>
    <fill>
      <gradientFill degree="90">
        <stop position="0">
          <color theme="0"/>
        </stop>
        <stop position="1">
          <color rgb="FFFFCC99"/>
        </stop>
      </gradientFill>
    </fill>
    <fill>
      <gradientFill degree="90">
        <stop position="0">
          <color theme="0"/>
        </stop>
        <stop position="1">
          <color rgb="FFFFCCFF"/>
        </stop>
      </gradientFill>
    </fill>
    <fill>
      <gradientFill degree="90">
        <stop position="0">
          <color theme="0"/>
        </stop>
        <stop position="1">
          <color rgb="FFCCFFCC"/>
        </stop>
      </gradient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7" fillId="0" borderId="15" xfId="0" applyFont="1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164" fontId="7" fillId="0" borderId="15" xfId="0" applyNumberFormat="1" applyFont="1" applyBorder="1"/>
    <xf numFmtId="164" fontId="7" fillId="0" borderId="0" xfId="0" applyNumberFormat="1" applyFont="1" applyBorder="1"/>
    <xf numFmtId="0" fontId="4" fillId="0" borderId="1" xfId="0" applyFont="1" applyBorder="1" applyAlignment="1">
      <alignment horizontal="left"/>
    </xf>
    <xf numFmtId="49" fontId="4" fillId="0" borderId="2" xfId="0" applyNumberFormat="1" applyFont="1" applyBorder="1"/>
    <xf numFmtId="49" fontId="4" fillId="0" borderId="4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5" xfId="0" applyNumberFormat="1" applyFont="1" applyBorder="1"/>
    <xf numFmtId="164" fontId="4" fillId="0" borderId="1" xfId="0" applyNumberFormat="1" applyFont="1" applyBorder="1"/>
    <xf numFmtId="164" fontId="4" fillId="0" borderId="0" xfId="0" applyNumberFormat="1" applyFont="1" applyBorder="1"/>
    <xf numFmtId="0" fontId="4" fillId="0" borderId="10" xfId="0" applyFont="1" applyBorder="1" applyAlignment="1">
      <alignment horizontal="left"/>
    </xf>
    <xf numFmtId="49" fontId="4" fillId="0" borderId="5" xfId="0" applyNumberFormat="1" applyFont="1" applyBorder="1"/>
    <xf numFmtId="49" fontId="4" fillId="0" borderId="6" xfId="0" applyNumberFormat="1" applyFont="1" applyBorder="1"/>
    <xf numFmtId="164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/>
    <xf numFmtId="0" fontId="4" fillId="0" borderId="10" xfId="0" applyFont="1" applyBorder="1"/>
    <xf numFmtId="0" fontId="4" fillId="0" borderId="15" xfId="0" applyFont="1" applyBorder="1" applyAlignment="1">
      <alignment horizontal="left"/>
    </xf>
    <xf numFmtId="49" fontId="4" fillId="0" borderId="16" xfId="0" applyNumberFormat="1" applyFont="1" applyBorder="1"/>
    <xf numFmtId="49" fontId="4" fillId="0" borderId="18" xfId="0" applyNumberFormat="1" applyFont="1" applyBorder="1"/>
    <xf numFmtId="164" fontId="4" fillId="0" borderId="15" xfId="0" applyNumberFormat="1" applyFont="1" applyBorder="1" applyAlignment="1">
      <alignment horizontal="right"/>
    </xf>
    <xf numFmtId="0" fontId="4" fillId="0" borderId="15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0" fontId="7" fillId="0" borderId="1" xfId="0" applyFont="1" applyBorder="1" applyAlignment="1">
      <alignment horizontal="left"/>
    </xf>
    <xf numFmtId="49" fontId="7" fillId="0" borderId="2" xfId="0" applyNumberFormat="1" applyFont="1" applyBorder="1"/>
    <xf numFmtId="49" fontId="7" fillId="0" borderId="4" xfId="0" applyNumberFormat="1" applyFont="1" applyBorder="1"/>
    <xf numFmtId="164" fontId="7" fillId="0" borderId="15" xfId="0" applyNumberFormat="1" applyFont="1" applyFill="1" applyBorder="1"/>
    <xf numFmtId="164" fontId="7" fillId="0" borderId="1" xfId="0" applyNumberFormat="1" applyFont="1" applyBorder="1" applyAlignment="1">
      <alignment horizontal="right"/>
    </xf>
    <xf numFmtId="49" fontId="3" fillId="0" borderId="4" xfId="0" applyNumberFormat="1" applyFont="1" applyBorder="1"/>
    <xf numFmtId="49" fontId="3" fillId="0" borderId="6" xfId="0" applyNumberFormat="1" applyFont="1" applyBorder="1"/>
    <xf numFmtId="49" fontId="3" fillId="0" borderId="18" xfId="0" applyNumberFormat="1" applyFont="1" applyBorder="1"/>
    <xf numFmtId="0" fontId="0" fillId="0" borderId="10" xfId="0" applyBorder="1" applyAlignment="1">
      <alignment horizontal="center"/>
    </xf>
    <xf numFmtId="0" fontId="0" fillId="0" borderId="2" xfId="0" applyBorder="1"/>
    <xf numFmtId="0" fontId="8" fillId="0" borderId="3" xfId="0" applyFont="1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9" fillId="0" borderId="1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9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4" fillId="0" borderId="4" xfId="0" applyNumberFormat="1" applyFont="1" applyBorder="1"/>
    <xf numFmtId="0" fontId="0" fillId="0" borderId="0" xfId="0" applyFill="1"/>
    <xf numFmtId="164" fontId="10" fillId="0" borderId="15" xfId="0" applyNumberFormat="1" applyFont="1" applyBorder="1"/>
    <xf numFmtId="164" fontId="10" fillId="0" borderId="0" xfId="0" applyNumberFormat="1" applyFont="1" applyBorder="1"/>
    <xf numFmtId="0" fontId="3" fillId="0" borderId="1" xfId="0" applyFont="1" applyBorder="1" applyAlignment="1">
      <alignment horizontal="left"/>
    </xf>
    <xf numFmtId="49" fontId="3" fillId="0" borderId="2" xfId="0" applyNumberFormat="1" applyFont="1" applyBorder="1"/>
    <xf numFmtId="0" fontId="3" fillId="0" borderId="1" xfId="0" applyFont="1" applyBorder="1"/>
    <xf numFmtId="0" fontId="3" fillId="0" borderId="0" xfId="0" applyFont="1" applyBorder="1"/>
    <xf numFmtId="164" fontId="3" fillId="0" borderId="15" xfId="0" applyNumberFormat="1" applyFont="1" applyBorder="1"/>
    <xf numFmtId="164" fontId="3" fillId="0" borderId="0" xfId="0" applyNumberFormat="1" applyFont="1" applyBorder="1"/>
    <xf numFmtId="0" fontId="4" fillId="0" borderId="6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4" fontId="4" fillId="0" borderId="6" xfId="0" applyNumberFormat="1" applyFont="1" applyBorder="1"/>
    <xf numFmtId="0" fontId="4" fillId="0" borderId="18" xfId="0" applyFont="1" applyBorder="1" applyAlignment="1">
      <alignment horizontal="right"/>
    </xf>
    <xf numFmtId="49" fontId="14" fillId="0" borderId="18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4" fillId="2" borderId="1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49" fontId="16" fillId="0" borderId="5" xfId="0" applyNumberFormat="1" applyFont="1" applyBorder="1"/>
    <xf numFmtId="0" fontId="16" fillId="0" borderId="5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11" xfId="0" applyFont="1" applyBorder="1" applyAlignment="1">
      <alignment horizontal="left"/>
    </xf>
    <xf numFmtId="49" fontId="16" fillId="0" borderId="8" xfId="0" applyNumberFormat="1" applyFont="1" applyBorder="1"/>
    <xf numFmtId="0" fontId="16" fillId="0" borderId="8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16" fillId="0" borderId="9" xfId="0" applyFont="1" applyBorder="1"/>
    <xf numFmtId="0" fontId="16" fillId="0" borderId="15" xfId="0" applyFont="1" applyBorder="1" applyAlignment="1">
      <alignment horizontal="left"/>
    </xf>
    <xf numFmtId="49" fontId="16" fillId="0" borderId="16" xfId="0" applyNumberFormat="1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8" xfId="0" applyFont="1" applyBorder="1"/>
    <xf numFmtId="16" fontId="4" fillId="0" borderId="1" xfId="0" applyNumberFormat="1" applyFont="1" applyBorder="1" applyAlignment="1">
      <alignment horizontal="left"/>
    </xf>
    <xf numFmtId="0" fontId="17" fillId="4" borderId="0" xfId="0" applyFont="1" applyFill="1"/>
    <xf numFmtId="0" fontId="4" fillId="4" borderId="0" xfId="0" applyFont="1" applyFill="1" applyBorder="1" applyAlignment="1">
      <alignment horizontal="left"/>
    </xf>
    <xf numFmtId="49" fontId="4" fillId="4" borderId="0" xfId="0" applyNumberFormat="1" applyFont="1" applyFill="1" applyBorder="1"/>
    <xf numFmtId="0" fontId="0" fillId="4" borderId="0" xfId="0" applyFill="1"/>
    <xf numFmtId="165" fontId="0" fillId="4" borderId="0" xfId="0" applyNumberFormat="1" applyFill="1"/>
    <xf numFmtId="164" fontId="0" fillId="4" borderId="0" xfId="0" applyNumberFormat="1" applyFill="1" applyBorder="1"/>
    <xf numFmtId="0" fontId="0" fillId="4" borderId="0" xfId="0" applyFill="1" applyBorder="1"/>
    <xf numFmtId="164" fontId="1" fillId="0" borderId="15" xfId="0" applyNumberFormat="1" applyFont="1" applyBorder="1"/>
    <xf numFmtId="164" fontId="3" fillId="0" borderId="1" xfId="0" applyNumberFormat="1" applyFont="1" applyBorder="1"/>
    <xf numFmtId="0" fontId="18" fillId="0" borderId="0" xfId="0" applyFont="1" applyBorder="1"/>
    <xf numFmtId="49" fontId="18" fillId="0" borderId="10" xfId="0" applyNumberFormat="1" applyFont="1" applyBorder="1"/>
    <xf numFmtId="49" fontId="18" fillId="0" borderId="11" xfId="0" applyNumberFormat="1" applyFont="1" applyBorder="1"/>
    <xf numFmtId="49" fontId="18" fillId="0" borderId="15" xfId="0" applyNumberFormat="1" applyFont="1" applyBorder="1"/>
    <xf numFmtId="0" fontId="21" fillId="0" borderId="3" xfId="0" applyFont="1" applyBorder="1"/>
    <xf numFmtId="0" fontId="19" fillId="0" borderId="10" xfId="0" applyFont="1" applyBorder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164" fontId="3" fillId="0" borderId="2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164" fontId="19" fillId="0" borderId="15" xfId="0" applyNumberFormat="1" applyFont="1" applyBorder="1"/>
    <xf numFmtId="0" fontId="19" fillId="0" borderId="1" xfId="0" applyFont="1" applyBorder="1"/>
    <xf numFmtId="164" fontId="19" fillId="0" borderId="1" xfId="0" applyNumberFormat="1" applyFont="1" applyBorder="1"/>
    <xf numFmtId="49" fontId="19" fillId="0" borderId="1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/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/>
    <xf numFmtId="0" fontId="5" fillId="4" borderId="0" xfId="0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8" fillId="4" borderId="0" xfId="0" applyFont="1" applyFill="1" applyBorder="1"/>
    <xf numFmtId="0" fontId="9" fillId="4" borderId="0" xfId="0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164" fontId="3" fillId="4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4" borderId="0" xfId="0" applyNumberFormat="1" applyFill="1" applyBorder="1"/>
    <xf numFmtId="0" fontId="11" fillId="4" borderId="0" xfId="0" applyFont="1" applyFill="1" applyBorder="1" applyAlignment="1">
      <alignment horizontal="center"/>
    </xf>
    <xf numFmtId="0" fontId="11" fillId="4" borderId="0" xfId="0" applyNumberFormat="1" applyFont="1" applyFill="1" applyBorder="1"/>
    <xf numFmtId="0" fontId="12" fillId="4" borderId="0" xfId="0" applyNumberFormat="1" applyFont="1" applyFill="1" applyBorder="1"/>
    <xf numFmtId="49" fontId="11" fillId="4" borderId="0" xfId="0" applyNumberFormat="1" applyFont="1" applyFill="1" applyBorder="1" applyAlignment="1">
      <alignment horizontal="center"/>
    </xf>
    <xf numFmtId="164" fontId="11" fillId="4" borderId="0" xfId="0" applyNumberFormat="1" applyFont="1" applyFill="1" applyBorder="1"/>
    <xf numFmtId="49" fontId="13" fillId="4" borderId="0" xfId="0" applyNumberFormat="1" applyFont="1" applyFill="1" applyBorder="1"/>
    <xf numFmtId="14" fontId="16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0" fontId="18" fillId="4" borderId="0" xfId="0" applyFont="1" applyFill="1" applyBorder="1"/>
    <xf numFmtId="49" fontId="9" fillId="0" borderId="2" xfId="0" applyNumberFormat="1" applyFont="1" applyBorder="1"/>
    <xf numFmtId="49" fontId="9" fillId="0" borderId="4" xfId="0" applyNumberFormat="1" applyFont="1" applyBorder="1"/>
    <xf numFmtId="0" fontId="9" fillId="0" borderId="1" xfId="0" applyFont="1" applyBorder="1" applyAlignment="1">
      <alignment horizontal="center" wrapText="1"/>
    </xf>
    <xf numFmtId="164" fontId="24" fillId="0" borderId="1" xfId="0" applyNumberFormat="1" applyFont="1" applyBorder="1" applyAlignment="1">
      <alignment horizontal="right"/>
    </xf>
    <xf numFmtId="0" fontId="19" fillId="0" borderId="16" xfId="0" applyFont="1" applyBorder="1"/>
    <xf numFmtId="0" fontId="19" fillId="0" borderId="18" xfId="0" applyFont="1" applyBorder="1"/>
    <xf numFmtId="0" fontId="19" fillId="0" borderId="2" xfId="0" applyFont="1" applyBorder="1"/>
    <xf numFmtId="0" fontId="19" fillId="0" borderId="4" xfId="0" applyFont="1" applyBorder="1"/>
    <xf numFmtId="49" fontId="19" fillId="0" borderId="5" xfId="0" applyNumberFormat="1" applyFont="1" applyBorder="1"/>
    <xf numFmtId="0" fontId="19" fillId="0" borderId="6" xfId="0" applyFont="1" applyBorder="1"/>
    <xf numFmtId="0" fontId="19" fillId="0" borderId="5" xfId="0" applyFont="1" applyBorder="1"/>
    <xf numFmtId="0" fontId="23" fillId="0" borderId="2" xfId="0" applyNumberFormat="1" applyFont="1" applyBorder="1"/>
    <xf numFmtId="0" fontId="25" fillId="0" borderId="4" xfId="0" applyNumberFormat="1" applyFont="1" applyBorder="1"/>
    <xf numFmtId="0" fontId="18" fillId="0" borderId="2" xfId="0" applyFont="1" applyBorder="1"/>
    <xf numFmtId="0" fontId="20" fillId="0" borderId="4" xfId="0" applyFont="1" applyBorder="1"/>
    <xf numFmtId="0" fontId="9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5" xfId="0" applyFont="1" applyBorder="1"/>
    <xf numFmtId="14" fontId="18" fillId="0" borderId="7" xfId="0" applyNumberFormat="1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16" xfId="0" applyFont="1" applyBorder="1"/>
    <xf numFmtId="0" fontId="18" fillId="0" borderId="20" xfId="0" applyFont="1" applyBorder="1"/>
    <xf numFmtId="164" fontId="4" fillId="2" borderId="6" xfId="0" applyNumberFormat="1" applyFont="1" applyFill="1" applyBorder="1"/>
    <xf numFmtId="164" fontId="26" fillId="0" borderId="1" xfId="0" applyNumberFormat="1" applyFont="1" applyBorder="1"/>
    <xf numFmtId="164" fontId="4" fillId="2" borderId="18" xfId="0" applyNumberFormat="1" applyFont="1" applyFill="1" applyBorder="1"/>
    <xf numFmtId="0" fontId="4" fillId="2" borderId="18" xfId="0" applyFont="1" applyFill="1" applyBorder="1"/>
    <xf numFmtId="0" fontId="27" fillId="5" borderId="0" xfId="0" applyFont="1" applyFill="1"/>
    <xf numFmtId="0" fontId="4" fillId="4" borderId="0" xfId="0" applyFont="1" applyFill="1"/>
    <xf numFmtId="0" fontId="29" fillId="5" borderId="0" xfId="0" applyFont="1" applyFill="1" applyBorder="1"/>
    <xf numFmtId="0" fontId="29" fillId="5" borderId="0" xfId="0" applyFont="1" applyFill="1"/>
    <xf numFmtId="164" fontId="27" fillId="5" borderId="0" xfId="0" applyNumberFormat="1" applyFont="1" applyFill="1"/>
    <xf numFmtId="164" fontId="3" fillId="3" borderId="15" xfId="0" applyNumberFormat="1" applyFont="1" applyFill="1" applyBorder="1"/>
    <xf numFmtId="0" fontId="3" fillId="3" borderId="1" xfId="0" applyFont="1" applyFill="1" applyBorder="1" applyAlignment="1">
      <alignment horizontal="left"/>
    </xf>
    <xf numFmtId="49" fontId="3" fillId="3" borderId="2" xfId="0" applyNumberFormat="1" applyFont="1" applyFill="1" applyBorder="1"/>
    <xf numFmtId="49" fontId="3" fillId="3" borderId="4" xfId="0" applyNumberFormat="1" applyFont="1" applyFill="1" applyBorder="1"/>
    <xf numFmtId="0" fontId="4" fillId="6" borderId="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4" fontId="7" fillId="6" borderId="15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4" fillId="6" borderId="10" xfId="0" applyNumberFormat="1" applyFont="1" applyFill="1" applyBorder="1" applyAlignment="1">
      <alignment horizontal="right"/>
    </xf>
    <xf numFmtId="164" fontId="4" fillId="6" borderId="15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3" fillId="6" borderId="10" xfId="0" applyNumberFormat="1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164" fontId="7" fillId="7" borderId="15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4" fillId="7" borderId="10" xfId="0" applyNumberFormat="1" applyFont="1" applyFill="1" applyBorder="1" applyAlignment="1">
      <alignment horizontal="right"/>
    </xf>
    <xf numFmtId="164" fontId="4" fillId="7" borderId="15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4" fillId="7" borderId="5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164" fontId="3" fillId="7" borderId="10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164" fontId="7" fillId="8" borderId="15" xfId="0" applyNumberFormat="1" applyFon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164" fontId="4" fillId="8" borderId="10" xfId="0" applyNumberFormat="1" applyFont="1" applyFill="1" applyBorder="1" applyAlignment="1">
      <alignment horizontal="right"/>
    </xf>
    <xf numFmtId="164" fontId="4" fillId="8" borderId="15" xfId="0" applyNumberFormat="1" applyFont="1" applyFill="1" applyBorder="1" applyAlignment="1">
      <alignment horizontal="right"/>
    </xf>
    <xf numFmtId="164" fontId="7" fillId="8" borderId="1" xfId="0" applyNumberFormat="1" applyFont="1" applyFill="1" applyBorder="1" applyAlignment="1">
      <alignment horizontal="right"/>
    </xf>
    <xf numFmtId="164" fontId="3" fillId="8" borderId="1" xfId="0" applyNumberFormat="1" applyFont="1" applyFill="1" applyBorder="1" applyAlignment="1">
      <alignment horizontal="right"/>
    </xf>
    <xf numFmtId="164" fontId="3" fillId="8" borderId="10" xfId="0" applyNumberFormat="1" applyFont="1" applyFill="1" applyBorder="1" applyAlignment="1">
      <alignment horizontal="right"/>
    </xf>
    <xf numFmtId="0" fontId="4" fillId="9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164" fontId="7" fillId="9" borderId="15" xfId="0" applyNumberFormat="1" applyFont="1" applyFill="1" applyBorder="1" applyAlignment="1">
      <alignment horizontal="right"/>
    </xf>
    <xf numFmtId="164" fontId="4" fillId="9" borderId="1" xfId="0" applyNumberFormat="1" applyFont="1" applyFill="1" applyBorder="1" applyAlignment="1">
      <alignment horizontal="right"/>
    </xf>
    <xf numFmtId="164" fontId="4" fillId="9" borderId="10" xfId="0" applyNumberFormat="1" applyFont="1" applyFill="1" applyBorder="1" applyAlignment="1">
      <alignment horizontal="right"/>
    </xf>
    <xf numFmtId="164" fontId="4" fillId="9" borderId="15" xfId="0" applyNumberFormat="1" applyFont="1" applyFill="1" applyBorder="1" applyAlignment="1">
      <alignment horizontal="right"/>
    </xf>
    <xf numFmtId="164" fontId="7" fillId="9" borderId="1" xfId="0" applyNumberFormat="1" applyFont="1" applyFill="1" applyBorder="1" applyAlignment="1">
      <alignment horizontal="right"/>
    </xf>
    <xf numFmtId="164" fontId="4" fillId="9" borderId="5" xfId="0" applyNumberFormat="1" applyFont="1" applyFill="1" applyBorder="1" applyAlignment="1">
      <alignment horizontal="right"/>
    </xf>
    <xf numFmtId="164" fontId="4" fillId="9" borderId="16" xfId="0" applyNumberFormat="1" applyFont="1" applyFill="1" applyBorder="1" applyAlignment="1">
      <alignment horizontal="right"/>
    </xf>
    <xf numFmtId="164" fontId="3" fillId="9" borderId="1" xfId="0" applyNumberFormat="1" applyFont="1" applyFill="1" applyBorder="1" applyAlignment="1">
      <alignment horizontal="right"/>
    </xf>
    <xf numFmtId="164" fontId="3" fillId="9" borderId="10" xfId="0" applyNumberFormat="1" applyFont="1" applyFill="1" applyBorder="1" applyAlignment="1">
      <alignment horizontal="right"/>
    </xf>
    <xf numFmtId="49" fontId="18" fillId="0" borderId="8" xfId="0" applyNumberFormat="1" applyFont="1" applyBorder="1" applyAlignment="1"/>
    <xf numFmtId="0" fontId="19" fillId="0" borderId="9" xfId="0" applyFont="1" applyBorder="1" applyAlignment="1"/>
    <xf numFmtId="49" fontId="18" fillId="0" borderId="16" xfId="0" applyNumberFormat="1" applyFont="1" applyBorder="1" applyAlignment="1"/>
    <xf numFmtId="0" fontId="19" fillId="0" borderId="18" xfId="0" applyFont="1" applyBorder="1" applyAlignment="1"/>
    <xf numFmtId="0" fontId="4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18" fillId="0" borderId="7" xfId="0" applyNumberFormat="1" applyFont="1" applyBorder="1" applyAlignment="1">
      <alignment horizontal="left"/>
    </xf>
    <xf numFmtId="14" fontId="19" fillId="0" borderId="7" xfId="0" applyNumberFormat="1" applyFont="1" applyBorder="1" applyAlignment="1">
      <alignment horizontal="left"/>
    </xf>
    <xf numFmtId="0" fontId="4" fillId="0" borderId="20" xfId="0" applyFont="1" applyBorder="1" applyAlignment="1"/>
    <xf numFmtId="0" fontId="0" fillId="0" borderId="20" xfId="0" applyBorder="1" applyAlignment="1"/>
    <xf numFmtId="49" fontId="19" fillId="0" borderId="2" xfId="0" applyNumberFormat="1" applyFont="1" applyBorder="1" applyAlignment="1">
      <alignment wrapText="1" shrinkToFit="1"/>
    </xf>
    <xf numFmtId="0" fontId="19" fillId="0" borderId="4" xfId="0" applyFont="1" applyBorder="1" applyAlignment="1">
      <alignment wrapText="1" shrinkToFit="1"/>
    </xf>
    <xf numFmtId="49" fontId="18" fillId="0" borderId="5" xfId="0" applyNumberFormat="1" applyFont="1" applyBorder="1" applyAlignment="1"/>
    <xf numFmtId="0" fontId="19" fillId="0" borderId="6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CCFF"/>
      <color rgb="FFFF99FF"/>
      <color rgb="FFFFCC99"/>
      <color rgb="FFCCECFF"/>
      <color rgb="FF00FF00"/>
      <color rgb="FFFFFFCC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80"/>
  <sheetViews>
    <sheetView tabSelected="1" topLeftCell="A61" zoomScaleNormal="100" workbookViewId="0">
      <selection activeCell="P63" sqref="P63"/>
    </sheetView>
  </sheetViews>
  <sheetFormatPr defaultRowHeight="15" x14ac:dyDescent="0.25"/>
  <cols>
    <col min="1" max="1" width="6.85546875" customWidth="1"/>
    <col min="2" max="2" width="16.7109375" customWidth="1"/>
    <col min="3" max="3" width="20.140625" customWidth="1"/>
    <col min="4" max="4" width="8.28515625" customWidth="1"/>
    <col min="5" max="5" width="8.42578125" customWidth="1"/>
    <col min="6" max="6" width="9.5703125" customWidth="1"/>
    <col min="7" max="7" width="10.140625" customWidth="1"/>
    <col min="8" max="8" width="9.85546875" customWidth="1"/>
    <col min="9" max="9" width="9" customWidth="1"/>
    <col min="10" max="10" width="2.42578125" customWidth="1"/>
    <col min="11" max="11" width="9" customWidth="1"/>
    <col min="12" max="12" width="7.7109375" customWidth="1"/>
    <col min="13" max="13" width="8" customWidth="1"/>
    <col min="14" max="14" width="10" customWidth="1"/>
    <col min="16" max="16" width="22.85546875" customWidth="1"/>
    <col min="18" max="18" width="10.5703125" customWidth="1"/>
    <col min="19" max="19" width="10.85546875" customWidth="1"/>
    <col min="20" max="20" width="12.85546875" customWidth="1"/>
    <col min="25" max="25" width="11.85546875" bestFit="1" customWidth="1"/>
    <col min="29" max="29" width="12.28515625" customWidth="1"/>
    <col min="245" max="245" width="5" customWidth="1"/>
    <col min="246" max="246" width="16.7109375" customWidth="1"/>
    <col min="247" max="247" width="20.140625" customWidth="1"/>
    <col min="248" max="248" width="8.28515625" customWidth="1"/>
    <col min="249" max="249" width="8.42578125" customWidth="1"/>
    <col min="250" max="250" width="8.5703125" customWidth="1"/>
    <col min="251" max="251" width="8.85546875" customWidth="1"/>
    <col min="252" max="253" width="9" customWidth="1"/>
    <col min="254" max="254" width="10.5703125" bestFit="1" customWidth="1"/>
    <col min="257" max="257" width="24.42578125" customWidth="1"/>
    <col min="259" max="259" width="10" customWidth="1"/>
    <col min="501" max="501" width="5" customWidth="1"/>
    <col min="502" max="502" width="16.7109375" customWidth="1"/>
    <col min="503" max="503" width="20.140625" customWidth="1"/>
    <col min="504" max="504" width="8.28515625" customWidth="1"/>
    <col min="505" max="505" width="8.42578125" customWidth="1"/>
    <col min="506" max="506" width="8.5703125" customWidth="1"/>
    <col min="507" max="507" width="8.85546875" customWidth="1"/>
    <col min="508" max="509" width="9" customWidth="1"/>
    <col min="510" max="510" width="10.5703125" bestFit="1" customWidth="1"/>
    <col min="513" max="513" width="24.42578125" customWidth="1"/>
    <col min="515" max="515" width="10" customWidth="1"/>
    <col min="757" max="757" width="5" customWidth="1"/>
    <col min="758" max="758" width="16.7109375" customWidth="1"/>
    <col min="759" max="759" width="20.140625" customWidth="1"/>
    <col min="760" max="760" width="8.28515625" customWidth="1"/>
    <col min="761" max="761" width="8.42578125" customWidth="1"/>
    <col min="762" max="762" width="8.5703125" customWidth="1"/>
    <col min="763" max="763" width="8.85546875" customWidth="1"/>
    <col min="764" max="765" width="9" customWidth="1"/>
    <col min="766" max="766" width="10.5703125" bestFit="1" customWidth="1"/>
    <col min="769" max="769" width="24.42578125" customWidth="1"/>
    <col min="771" max="771" width="10" customWidth="1"/>
    <col min="1013" max="1013" width="5" customWidth="1"/>
    <col min="1014" max="1014" width="16.7109375" customWidth="1"/>
    <col min="1015" max="1015" width="20.140625" customWidth="1"/>
    <col min="1016" max="1016" width="8.28515625" customWidth="1"/>
    <col min="1017" max="1017" width="8.42578125" customWidth="1"/>
    <col min="1018" max="1018" width="8.5703125" customWidth="1"/>
    <col min="1019" max="1019" width="8.85546875" customWidth="1"/>
    <col min="1020" max="1021" width="9" customWidth="1"/>
    <col min="1022" max="1022" width="10.5703125" bestFit="1" customWidth="1"/>
    <col min="1025" max="1025" width="24.42578125" customWidth="1"/>
    <col min="1027" max="1027" width="10" customWidth="1"/>
    <col min="1269" max="1269" width="5" customWidth="1"/>
    <col min="1270" max="1270" width="16.7109375" customWidth="1"/>
    <col min="1271" max="1271" width="20.140625" customWidth="1"/>
    <col min="1272" max="1272" width="8.28515625" customWidth="1"/>
    <col min="1273" max="1273" width="8.42578125" customWidth="1"/>
    <col min="1274" max="1274" width="8.5703125" customWidth="1"/>
    <col min="1275" max="1275" width="8.85546875" customWidth="1"/>
    <col min="1276" max="1277" width="9" customWidth="1"/>
    <col min="1278" max="1278" width="10.5703125" bestFit="1" customWidth="1"/>
    <col min="1281" max="1281" width="24.42578125" customWidth="1"/>
    <col min="1283" max="1283" width="10" customWidth="1"/>
    <col min="1525" max="1525" width="5" customWidth="1"/>
    <col min="1526" max="1526" width="16.7109375" customWidth="1"/>
    <col min="1527" max="1527" width="20.140625" customWidth="1"/>
    <col min="1528" max="1528" width="8.28515625" customWidth="1"/>
    <col min="1529" max="1529" width="8.42578125" customWidth="1"/>
    <col min="1530" max="1530" width="8.5703125" customWidth="1"/>
    <col min="1531" max="1531" width="8.85546875" customWidth="1"/>
    <col min="1532" max="1533" width="9" customWidth="1"/>
    <col min="1534" max="1534" width="10.5703125" bestFit="1" customWidth="1"/>
    <col min="1537" max="1537" width="24.42578125" customWidth="1"/>
    <col min="1539" max="1539" width="10" customWidth="1"/>
    <col min="1781" max="1781" width="5" customWidth="1"/>
    <col min="1782" max="1782" width="16.7109375" customWidth="1"/>
    <col min="1783" max="1783" width="20.140625" customWidth="1"/>
    <col min="1784" max="1784" width="8.28515625" customWidth="1"/>
    <col min="1785" max="1785" width="8.42578125" customWidth="1"/>
    <col min="1786" max="1786" width="8.5703125" customWidth="1"/>
    <col min="1787" max="1787" width="8.85546875" customWidth="1"/>
    <col min="1788" max="1789" width="9" customWidth="1"/>
    <col min="1790" max="1790" width="10.5703125" bestFit="1" customWidth="1"/>
    <col min="1793" max="1793" width="24.42578125" customWidth="1"/>
    <col min="1795" max="1795" width="10" customWidth="1"/>
    <col min="2037" max="2037" width="5" customWidth="1"/>
    <col min="2038" max="2038" width="16.7109375" customWidth="1"/>
    <col min="2039" max="2039" width="20.140625" customWidth="1"/>
    <col min="2040" max="2040" width="8.28515625" customWidth="1"/>
    <col min="2041" max="2041" width="8.42578125" customWidth="1"/>
    <col min="2042" max="2042" width="8.5703125" customWidth="1"/>
    <col min="2043" max="2043" width="8.85546875" customWidth="1"/>
    <col min="2044" max="2045" width="9" customWidth="1"/>
    <col min="2046" max="2046" width="10.5703125" bestFit="1" customWidth="1"/>
    <col min="2049" max="2049" width="24.42578125" customWidth="1"/>
    <col min="2051" max="2051" width="10" customWidth="1"/>
    <col min="2293" max="2293" width="5" customWidth="1"/>
    <col min="2294" max="2294" width="16.7109375" customWidth="1"/>
    <col min="2295" max="2295" width="20.140625" customWidth="1"/>
    <col min="2296" max="2296" width="8.28515625" customWidth="1"/>
    <col min="2297" max="2297" width="8.42578125" customWidth="1"/>
    <col min="2298" max="2298" width="8.5703125" customWidth="1"/>
    <col min="2299" max="2299" width="8.85546875" customWidth="1"/>
    <col min="2300" max="2301" width="9" customWidth="1"/>
    <col min="2302" max="2302" width="10.5703125" bestFit="1" customWidth="1"/>
    <col min="2305" max="2305" width="24.42578125" customWidth="1"/>
    <col min="2307" max="2307" width="10" customWidth="1"/>
    <col min="2549" max="2549" width="5" customWidth="1"/>
    <col min="2550" max="2550" width="16.7109375" customWidth="1"/>
    <col min="2551" max="2551" width="20.140625" customWidth="1"/>
    <col min="2552" max="2552" width="8.28515625" customWidth="1"/>
    <col min="2553" max="2553" width="8.42578125" customWidth="1"/>
    <col min="2554" max="2554" width="8.5703125" customWidth="1"/>
    <col min="2555" max="2555" width="8.85546875" customWidth="1"/>
    <col min="2556" max="2557" width="9" customWidth="1"/>
    <col min="2558" max="2558" width="10.5703125" bestFit="1" customWidth="1"/>
    <col min="2561" max="2561" width="24.42578125" customWidth="1"/>
    <col min="2563" max="2563" width="10" customWidth="1"/>
    <col min="2805" max="2805" width="5" customWidth="1"/>
    <col min="2806" max="2806" width="16.7109375" customWidth="1"/>
    <col min="2807" max="2807" width="20.140625" customWidth="1"/>
    <col min="2808" max="2808" width="8.28515625" customWidth="1"/>
    <col min="2809" max="2809" width="8.42578125" customWidth="1"/>
    <col min="2810" max="2810" width="8.5703125" customWidth="1"/>
    <col min="2811" max="2811" width="8.85546875" customWidth="1"/>
    <col min="2812" max="2813" width="9" customWidth="1"/>
    <col min="2814" max="2814" width="10.5703125" bestFit="1" customWidth="1"/>
    <col min="2817" max="2817" width="24.42578125" customWidth="1"/>
    <col min="2819" max="2819" width="10" customWidth="1"/>
    <col min="3061" max="3061" width="5" customWidth="1"/>
    <col min="3062" max="3062" width="16.7109375" customWidth="1"/>
    <col min="3063" max="3063" width="20.140625" customWidth="1"/>
    <col min="3064" max="3064" width="8.28515625" customWidth="1"/>
    <col min="3065" max="3065" width="8.42578125" customWidth="1"/>
    <col min="3066" max="3066" width="8.5703125" customWidth="1"/>
    <col min="3067" max="3067" width="8.85546875" customWidth="1"/>
    <col min="3068" max="3069" width="9" customWidth="1"/>
    <col min="3070" max="3070" width="10.5703125" bestFit="1" customWidth="1"/>
    <col min="3073" max="3073" width="24.42578125" customWidth="1"/>
    <col min="3075" max="3075" width="10" customWidth="1"/>
    <col min="3317" max="3317" width="5" customWidth="1"/>
    <col min="3318" max="3318" width="16.7109375" customWidth="1"/>
    <col min="3319" max="3319" width="20.140625" customWidth="1"/>
    <col min="3320" max="3320" width="8.28515625" customWidth="1"/>
    <col min="3321" max="3321" width="8.42578125" customWidth="1"/>
    <col min="3322" max="3322" width="8.5703125" customWidth="1"/>
    <col min="3323" max="3323" width="8.85546875" customWidth="1"/>
    <col min="3324" max="3325" width="9" customWidth="1"/>
    <col min="3326" max="3326" width="10.5703125" bestFit="1" customWidth="1"/>
    <col min="3329" max="3329" width="24.42578125" customWidth="1"/>
    <col min="3331" max="3331" width="10" customWidth="1"/>
    <col min="3573" max="3573" width="5" customWidth="1"/>
    <col min="3574" max="3574" width="16.7109375" customWidth="1"/>
    <col min="3575" max="3575" width="20.140625" customWidth="1"/>
    <col min="3576" max="3576" width="8.28515625" customWidth="1"/>
    <col min="3577" max="3577" width="8.42578125" customWidth="1"/>
    <col min="3578" max="3578" width="8.5703125" customWidth="1"/>
    <col min="3579" max="3579" width="8.85546875" customWidth="1"/>
    <col min="3580" max="3581" width="9" customWidth="1"/>
    <col min="3582" max="3582" width="10.5703125" bestFit="1" customWidth="1"/>
    <col min="3585" max="3585" width="24.42578125" customWidth="1"/>
    <col min="3587" max="3587" width="10" customWidth="1"/>
    <col min="3829" max="3829" width="5" customWidth="1"/>
    <col min="3830" max="3830" width="16.7109375" customWidth="1"/>
    <col min="3831" max="3831" width="20.140625" customWidth="1"/>
    <col min="3832" max="3832" width="8.28515625" customWidth="1"/>
    <col min="3833" max="3833" width="8.42578125" customWidth="1"/>
    <col min="3834" max="3834" width="8.5703125" customWidth="1"/>
    <col min="3835" max="3835" width="8.85546875" customWidth="1"/>
    <col min="3836" max="3837" width="9" customWidth="1"/>
    <col min="3838" max="3838" width="10.5703125" bestFit="1" customWidth="1"/>
    <col min="3841" max="3841" width="24.42578125" customWidth="1"/>
    <col min="3843" max="3843" width="10" customWidth="1"/>
    <col min="4085" max="4085" width="5" customWidth="1"/>
    <col min="4086" max="4086" width="16.7109375" customWidth="1"/>
    <col min="4087" max="4087" width="20.140625" customWidth="1"/>
    <col min="4088" max="4088" width="8.28515625" customWidth="1"/>
    <col min="4089" max="4089" width="8.42578125" customWidth="1"/>
    <col min="4090" max="4090" width="8.5703125" customWidth="1"/>
    <col min="4091" max="4091" width="8.85546875" customWidth="1"/>
    <col min="4092" max="4093" width="9" customWidth="1"/>
    <col min="4094" max="4094" width="10.5703125" bestFit="1" customWidth="1"/>
    <col min="4097" max="4097" width="24.42578125" customWidth="1"/>
    <col min="4099" max="4099" width="10" customWidth="1"/>
    <col min="4341" max="4341" width="5" customWidth="1"/>
    <col min="4342" max="4342" width="16.7109375" customWidth="1"/>
    <col min="4343" max="4343" width="20.140625" customWidth="1"/>
    <col min="4344" max="4344" width="8.28515625" customWidth="1"/>
    <col min="4345" max="4345" width="8.42578125" customWidth="1"/>
    <col min="4346" max="4346" width="8.5703125" customWidth="1"/>
    <col min="4347" max="4347" width="8.85546875" customWidth="1"/>
    <col min="4348" max="4349" width="9" customWidth="1"/>
    <col min="4350" max="4350" width="10.5703125" bestFit="1" customWidth="1"/>
    <col min="4353" max="4353" width="24.42578125" customWidth="1"/>
    <col min="4355" max="4355" width="10" customWidth="1"/>
    <col min="4597" max="4597" width="5" customWidth="1"/>
    <col min="4598" max="4598" width="16.7109375" customWidth="1"/>
    <col min="4599" max="4599" width="20.140625" customWidth="1"/>
    <col min="4600" max="4600" width="8.28515625" customWidth="1"/>
    <col min="4601" max="4601" width="8.42578125" customWidth="1"/>
    <col min="4602" max="4602" width="8.5703125" customWidth="1"/>
    <col min="4603" max="4603" width="8.85546875" customWidth="1"/>
    <col min="4604" max="4605" width="9" customWidth="1"/>
    <col min="4606" max="4606" width="10.5703125" bestFit="1" customWidth="1"/>
    <col min="4609" max="4609" width="24.42578125" customWidth="1"/>
    <col min="4611" max="4611" width="10" customWidth="1"/>
    <col min="4853" max="4853" width="5" customWidth="1"/>
    <col min="4854" max="4854" width="16.7109375" customWidth="1"/>
    <col min="4855" max="4855" width="20.140625" customWidth="1"/>
    <col min="4856" max="4856" width="8.28515625" customWidth="1"/>
    <col min="4857" max="4857" width="8.42578125" customWidth="1"/>
    <col min="4858" max="4858" width="8.5703125" customWidth="1"/>
    <col min="4859" max="4859" width="8.85546875" customWidth="1"/>
    <col min="4860" max="4861" width="9" customWidth="1"/>
    <col min="4862" max="4862" width="10.5703125" bestFit="1" customWidth="1"/>
    <col min="4865" max="4865" width="24.42578125" customWidth="1"/>
    <col min="4867" max="4867" width="10" customWidth="1"/>
    <col min="5109" max="5109" width="5" customWidth="1"/>
    <col min="5110" max="5110" width="16.7109375" customWidth="1"/>
    <col min="5111" max="5111" width="20.140625" customWidth="1"/>
    <col min="5112" max="5112" width="8.28515625" customWidth="1"/>
    <col min="5113" max="5113" width="8.42578125" customWidth="1"/>
    <col min="5114" max="5114" width="8.5703125" customWidth="1"/>
    <col min="5115" max="5115" width="8.85546875" customWidth="1"/>
    <col min="5116" max="5117" width="9" customWidth="1"/>
    <col min="5118" max="5118" width="10.5703125" bestFit="1" customWidth="1"/>
    <col min="5121" max="5121" width="24.42578125" customWidth="1"/>
    <col min="5123" max="5123" width="10" customWidth="1"/>
    <col min="5365" max="5365" width="5" customWidth="1"/>
    <col min="5366" max="5366" width="16.7109375" customWidth="1"/>
    <col min="5367" max="5367" width="20.140625" customWidth="1"/>
    <col min="5368" max="5368" width="8.28515625" customWidth="1"/>
    <col min="5369" max="5369" width="8.42578125" customWidth="1"/>
    <col min="5370" max="5370" width="8.5703125" customWidth="1"/>
    <col min="5371" max="5371" width="8.85546875" customWidth="1"/>
    <col min="5372" max="5373" width="9" customWidth="1"/>
    <col min="5374" max="5374" width="10.5703125" bestFit="1" customWidth="1"/>
    <col min="5377" max="5377" width="24.42578125" customWidth="1"/>
    <col min="5379" max="5379" width="10" customWidth="1"/>
    <col min="5621" max="5621" width="5" customWidth="1"/>
    <col min="5622" max="5622" width="16.7109375" customWidth="1"/>
    <col min="5623" max="5623" width="20.140625" customWidth="1"/>
    <col min="5624" max="5624" width="8.28515625" customWidth="1"/>
    <col min="5625" max="5625" width="8.42578125" customWidth="1"/>
    <col min="5626" max="5626" width="8.5703125" customWidth="1"/>
    <col min="5627" max="5627" width="8.85546875" customWidth="1"/>
    <col min="5628" max="5629" width="9" customWidth="1"/>
    <col min="5630" max="5630" width="10.5703125" bestFit="1" customWidth="1"/>
    <col min="5633" max="5633" width="24.42578125" customWidth="1"/>
    <col min="5635" max="5635" width="10" customWidth="1"/>
    <col min="5877" max="5877" width="5" customWidth="1"/>
    <col min="5878" max="5878" width="16.7109375" customWidth="1"/>
    <col min="5879" max="5879" width="20.140625" customWidth="1"/>
    <col min="5880" max="5880" width="8.28515625" customWidth="1"/>
    <col min="5881" max="5881" width="8.42578125" customWidth="1"/>
    <col min="5882" max="5882" width="8.5703125" customWidth="1"/>
    <col min="5883" max="5883" width="8.85546875" customWidth="1"/>
    <col min="5884" max="5885" width="9" customWidth="1"/>
    <col min="5886" max="5886" width="10.5703125" bestFit="1" customWidth="1"/>
    <col min="5889" max="5889" width="24.42578125" customWidth="1"/>
    <col min="5891" max="5891" width="10" customWidth="1"/>
    <col min="6133" max="6133" width="5" customWidth="1"/>
    <col min="6134" max="6134" width="16.7109375" customWidth="1"/>
    <col min="6135" max="6135" width="20.140625" customWidth="1"/>
    <col min="6136" max="6136" width="8.28515625" customWidth="1"/>
    <col min="6137" max="6137" width="8.42578125" customWidth="1"/>
    <col min="6138" max="6138" width="8.5703125" customWidth="1"/>
    <col min="6139" max="6139" width="8.85546875" customWidth="1"/>
    <col min="6140" max="6141" width="9" customWidth="1"/>
    <col min="6142" max="6142" width="10.5703125" bestFit="1" customWidth="1"/>
    <col min="6145" max="6145" width="24.42578125" customWidth="1"/>
    <col min="6147" max="6147" width="10" customWidth="1"/>
    <col min="6389" max="6389" width="5" customWidth="1"/>
    <col min="6390" max="6390" width="16.7109375" customWidth="1"/>
    <col min="6391" max="6391" width="20.140625" customWidth="1"/>
    <col min="6392" max="6392" width="8.28515625" customWidth="1"/>
    <col min="6393" max="6393" width="8.42578125" customWidth="1"/>
    <col min="6394" max="6394" width="8.5703125" customWidth="1"/>
    <col min="6395" max="6395" width="8.85546875" customWidth="1"/>
    <col min="6396" max="6397" width="9" customWidth="1"/>
    <col min="6398" max="6398" width="10.5703125" bestFit="1" customWidth="1"/>
    <col min="6401" max="6401" width="24.42578125" customWidth="1"/>
    <col min="6403" max="6403" width="10" customWidth="1"/>
    <col min="6645" max="6645" width="5" customWidth="1"/>
    <col min="6646" max="6646" width="16.7109375" customWidth="1"/>
    <col min="6647" max="6647" width="20.140625" customWidth="1"/>
    <col min="6648" max="6648" width="8.28515625" customWidth="1"/>
    <col min="6649" max="6649" width="8.42578125" customWidth="1"/>
    <col min="6650" max="6650" width="8.5703125" customWidth="1"/>
    <col min="6651" max="6651" width="8.85546875" customWidth="1"/>
    <col min="6652" max="6653" width="9" customWidth="1"/>
    <col min="6654" max="6654" width="10.5703125" bestFit="1" customWidth="1"/>
    <col min="6657" max="6657" width="24.42578125" customWidth="1"/>
    <col min="6659" max="6659" width="10" customWidth="1"/>
    <col min="6901" max="6901" width="5" customWidth="1"/>
    <col min="6902" max="6902" width="16.7109375" customWidth="1"/>
    <col min="6903" max="6903" width="20.140625" customWidth="1"/>
    <col min="6904" max="6904" width="8.28515625" customWidth="1"/>
    <col min="6905" max="6905" width="8.42578125" customWidth="1"/>
    <col min="6906" max="6906" width="8.5703125" customWidth="1"/>
    <col min="6907" max="6907" width="8.85546875" customWidth="1"/>
    <col min="6908" max="6909" width="9" customWidth="1"/>
    <col min="6910" max="6910" width="10.5703125" bestFit="1" customWidth="1"/>
    <col min="6913" max="6913" width="24.42578125" customWidth="1"/>
    <col min="6915" max="6915" width="10" customWidth="1"/>
    <col min="7157" max="7157" width="5" customWidth="1"/>
    <col min="7158" max="7158" width="16.7109375" customWidth="1"/>
    <col min="7159" max="7159" width="20.140625" customWidth="1"/>
    <col min="7160" max="7160" width="8.28515625" customWidth="1"/>
    <col min="7161" max="7161" width="8.42578125" customWidth="1"/>
    <col min="7162" max="7162" width="8.5703125" customWidth="1"/>
    <col min="7163" max="7163" width="8.85546875" customWidth="1"/>
    <col min="7164" max="7165" width="9" customWidth="1"/>
    <col min="7166" max="7166" width="10.5703125" bestFit="1" customWidth="1"/>
    <col min="7169" max="7169" width="24.42578125" customWidth="1"/>
    <col min="7171" max="7171" width="10" customWidth="1"/>
    <col min="7413" max="7413" width="5" customWidth="1"/>
    <col min="7414" max="7414" width="16.7109375" customWidth="1"/>
    <col min="7415" max="7415" width="20.140625" customWidth="1"/>
    <col min="7416" max="7416" width="8.28515625" customWidth="1"/>
    <col min="7417" max="7417" width="8.42578125" customWidth="1"/>
    <col min="7418" max="7418" width="8.5703125" customWidth="1"/>
    <col min="7419" max="7419" width="8.85546875" customWidth="1"/>
    <col min="7420" max="7421" width="9" customWidth="1"/>
    <col min="7422" max="7422" width="10.5703125" bestFit="1" customWidth="1"/>
    <col min="7425" max="7425" width="24.42578125" customWidth="1"/>
    <col min="7427" max="7427" width="10" customWidth="1"/>
    <col min="7669" max="7669" width="5" customWidth="1"/>
    <col min="7670" max="7670" width="16.7109375" customWidth="1"/>
    <col min="7671" max="7671" width="20.140625" customWidth="1"/>
    <col min="7672" max="7672" width="8.28515625" customWidth="1"/>
    <col min="7673" max="7673" width="8.42578125" customWidth="1"/>
    <col min="7674" max="7674" width="8.5703125" customWidth="1"/>
    <col min="7675" max="7675" width="8.85546875" customWidth="1"/>
    <col min="7676" max="7677" width="9" customWidth="1"/>
    <col min="7678" max="7678" width="10.5703125" bestFit="1" customWidth="1"/>
    <col min="7681" max="7681" width="24.42578125" customWidth="1"/>
    <col min="7683" max="7683" width="10" customWidth="1"/>
    <col min="7925" max="7925" width="5" customWidth="1"/>
    <col min="7926" max="7926" width="16.7109375" customWidth="1"/>
    <col min="7927" max="7927" width="20.140625" customWidth="1"/>
    <col min="7928" max="7928" width="8.28515625" customWidth="1"/>
    <col min="7929" max="7929" width="8.42578125" customWidth="1"/>
    <col min="7930" max="7930" width="8.5703125" customWidth="1"/>
    <col min="7931" max="7931" width="8.85546875" customWidth="1"/>
    <col min="7932" max="7933" width="9" customWidth="1"/>
    <col min="7934" max="7934" width="10.5703125" bestFit="1" customWidth="1"/>
    <col min="7937" max="7937" width="24.42578125" customWidth="1"/>
    <col min="7939" max="7939" width="10" customWidth="1"/>
    <col min="8181" max="8181" width="5" customWidth="1"/>
    <col min="8182" max="8182" width="16.7109375" customWidth="1"/>
    <col min="8183" max="8183" width="20.140625" customWidth="1"/>
    <col min="8184" max="8184" width="8.28515625" customWidth="1"/>
    <col min="8185" max="8185" width="8.42578125" customWidth="1"/>
    <col min="8186" max="8186" width="8.5703125" customWidth="1"/>
    <col min="8187" max="8187" width="8.85546875" customWidth="1"/>
    <col min="8188" max="8189" width="9" customWidth="1"/>
    <col min="8190" max="8190" width="10.5703125" bestFit="1" customWidth="1"/>
    <col min="8193" max="8193" width="24.42578125" customWidth="1"/>
    <col min="8195" max="8195" width="10" customWidth="1"/>
    <col min="8437" max="8437" width="5" customWidth="1"/>
    <col min="8438" max="8438" width="16.7109375" customWidth="1"/>
    <col min="8439" max="8439" width="20.140625" customWidth="1"/>
    <col min="8440" max="8440" width="8.28515625" customWidth="1"/>
    <col min="8441" max="8441" width="8.42578125" customWidth="1"/>
    <col min="8442" max="8442" width="8.5703125" customWidth="1"/>
    <col min="8443" max="8443" width="8.85546875" customWidth="1"/>
    <col min="8444" max="8445" width="9" customWidth="1"/>
    <col min="8446" max="8446" width="10.5703125" bestFit="1" customWidth="1"/>
    <col min="8449" max="8449" width="24.42578125" customWidth="1"/>
    <col min="8451" max="8451" width="10" customWidth="1"/>
    <col min="8693" max="8693" width="5" customWidth="1"/>
    <col min="8694" max="8694" width="16.7109375" customWidth="1"/>
    <col min="8695" max="8695" width="20.140625" customWidth="1"/>
    <col min="8696" max="8696" width="8.28515625" customWidth="1"/>
    <col min="8697" max="8697" width="8.42578125" customWidth="1"/>
    <col min="8698" max="8698" width="8.5703125" customWidth="1"/>
    <col min="8699" max="8699" width="8.85546875" customWidth="1"/>
    <col min="8700" max="8701" width="9" customWidth="1"/>
    <col min="8702" max="8702" width="10.5703125" bestFit="1" customWidth="1"/>
    <col min="8705" max="8705" width="24.42578125" customWidth="1"/>
    <col min="8707" max="8707" width="10" customWidth="1"/>
    <col min="8949" max="8949" width="5" customWidth="1"/>
    <col min="8950" max="8950" width="16.7109375" customWidth="1"/>
    <col min="8951" max="8951" width="20.140625" customWidth="1"/>
    <col min="8952" max="8952" width="8.28515625" customWidth="1"/>
    <col min="8953" max="8953" width="8.42578125" customWidth="1"/>
    <col min="8954" max="8954" width="8.5703125" customWidth="1"/>
    <col min="8955" max="8955" width="8.85546875" customWidth="1"/>
    <col min="8956" max="8957" width="9" customWidth="1"/>
    <col min="8958" max="8958" width="10.5703125" bestFit="1" customWidth="1"/>
    <col min="8961" max="8961" width="24.42578125" customWidth="1"/>
    <col min="8963" max="8963" width="10" customWidth="1"/>
    <col min="9205" max="9205" width="5" customWidth="1"/>
    <col min="9206" max="9206" width="16.7109375" customWidth="1"/>
    <col min="9207" max="9207" width="20.140625" customWidth="1"/>
    <col min="9208" max="9208" width="8.28515625" customWidth="1"/>
    <col min="9209" max="9209" width="8.42578125" customWidth="1"/>
    <col min="9210" max="9210" width="8.5703125" customWidth="1"/>
    <col min="9211" max="9211" width="8.85546875" customWidth="1"/>
    <col min="9212" max="9213" width="9" customWidth="1"/>
    <col min="9214" max="9214" width="10.5703125" bestFit="1" customWidth="1"/>
    <col min="9217" max="9217" width="24.42578125" customWidth="1"/>
    <col min="9219" max="9219" width="10" customWidth="1"/>
    <col min="9461" max="9461" width="5" customWidth="1"/>
    <col min="9462" max="9462" width="16.7109375" customWidth="1"/>
    <col min="9463" max="9463" width="20.140625" customWidth="1"/>
    <col min="9464" max="9464" width="8.28515625" customWidth="1"/>
    <col min="9465" max="9465" width="8.42578125" customWidth="1"/>
    <col min="9466" max="9466" width="8.5703125" customWidth="1"/>
    <col min="9467" max="9467" width="8.85546875" customWidth="1"/>
    <col min="9468" max="9469" width="9" customWidth="1"/>
    <col min="9470" max="9470" width="10.5703125" bestFit="1" customWidth="1"/>
    <col min="9473" max="9473" width="24.42578125" customWidth="1"/>
    <col min="9475" max="9475" width="10" customWidth="1"/>
    <col min="9717" max="9717" width="5" customWidth="1"/>
    <col min="9718" max="9718" width="16.7109375" customWidth="1"/>
    <col min="9719" max="9719" width="20.140625" customWidth="1"/>
    <col min="9720" max="9720" width="8.28515625" customWidth="1"/>
    <col min="9721" max="9721" width="8.42578125" customWidth="1"/>
    <col min="9722" max="9722" width="8.5703125" customWidth="1"/>
    <col min="9723" max="9723" width="8.85546875" customWidth="1"/>
    <col min="9724" max="9725" width="9" customWidth="1"/>
    <col min="9726" max="9726" width="10.5703125" bestFit="1" customWidth="1"/>
    <col min="9729" max="9729" width="24.42578125" customWidth="1"/>
    <col min="9731" max="9731" width="10" customWidth="1"/>
    <col min="9973" max="9973" width="5" customWidth="1"/>
    <col min="9974" max="9974" width="16.7109375" customWidth="1"/>
    <col min="9975" max="9975" width="20.140625" customWidth="1"/>
    <col min="9976" max="9976" width="8.28515625" customWidth="1"/>
    <col min="9977" max="9977" width="8.42578125" customWidth="1"/>
    <col min="9978" max="9978" width="8.5703125" customWidth="1"/>
    <col min="9979" max="9979" width="8.85546875" customWidth="1"/>
    <col min="9980" max="9981" width="9" customWidth="1"/>
    <col min="9982" max="9982" width="10.5703125" bestFit="1" customWidth="1"/>
    <col min="9985" max="9985" width="24.42578125" customWidth="1"/>
    <col min="9987" max="9987" width="10" customWidth="1"/>
    <col min="10229" max="10229" width="5" customWidth="1"/>
    <col min="10230" max="10230" width="16.7109375" customWidth="1"/>
    <col min="10231" max="10231" width="20.140625" customWidth="1"/>
    <col min="10232" max="10232" width="8.28515625" customWidth="1"/>
    <col min="10233" max="10233" width="8.42578125" customWidth="1"/>
    <col min="10234" max="10234" width="8.5703125" customWidth="1"/>
    <col min="10235" max="10235" width="8.85546875" customWidth="1"/>
    <col min="10236" max="10237" width="9" customWidth="1"/>
    <col min="10238" max="10238" width="10.5703125" bestFit="1" customWidth="1"/>
    <col min="10241" max="10241" width="24.42578125" customWidth="1"/>
    <col min="10243" max="10243" width="10" customWidth="1"/>
    <col min="10485" max="10485" width="5" customWidth="1"/>
    <col min="10486" max="10486" width="16.7109375" customWidth="1"/>
    <col min="10487" max="10487" width="20.140625" customWidth="1"/>
    <col min="10488" max="10488" width="8.28515625" customWidth="1"/>
    <col min="10489" max="10489" width="8.42578125" customWidth="1"/>
    <col min="10490" max="10490" width="8.5703125" customWidth="1"/>
    <col min="10491" max="10491" width="8.85546875" customWidth="1"/>
    <col min="10492" max="10493" width="9" customWidth="1"/>
    <col min="10494" max="10494" width="10.5703125" bestFit="1" customWidth="1"/>
    <col min="10497" max="10497" width="24.42578125" customWidth="1"/>
    <col min="10499" max="10499" width="10" customWidth="1"/>
    <col min="10741" max="10741" width="5" customWidth="1"/>
    <col min="10742" max="10742" width="16.7109375" customWidth="1"/>
    <col min="10743" max="10743" width="20.140625" customWidth="1"/>
    <col min="10744" max="10744" width="8.28515625" customWidth="1"/>
    <col min="10745" max="10745" width="8.42578125" customWidth="1"/>
    <col min="10746" max="10746" width="8.5703125" customWidth="1"/>
    <col min="10747" max="10747" width="8.85546875" customWidth="1"/>
    <col min="10748" max="10749" width="9" customWidth="1"/>
    <col min="10750" max="10750" width="10.5703125" bestFit="1" customWidth="1"/>
    <col min="10753" max="10753" width="24.42578125" customWidth="1"/>
    <col min="10755" max="10755" width="10" customWidth="1"/>
    <col min="10997" max="10997" width="5" customWidth="1"/>
    <col min="10998" max="10998" width="16.7109375" customWidth="1"/>
    <col min="10999" max="10999" width="20.140625" customWidth="1"/>
    <col min="11000" max="11000" width="8.28515625" customWidth="1"/>
    <col min="11001" max="11001" width="8.42578125" customWidth="1"/>
    <col min="11002" max="11002" width="8.5703125" customWidth="1"/>
    <col min="11003" max="11003" width="8.85546875" customWidth="1"/>
    <col min="11004" max="11005" width="9" customWidth="1"/>
    <col min="11006" max="11006" width="10.5703125" bestFit="1" customWidth="1"/>
    <col min="11009" max="11009" width="24.42578125" customWidth="1"/>
    <col min="11011" max="11011" width="10" customWidth="1"/>
    <col min="11253" max="11253" width="5" customWidth="1"/>
    <col min="11254" max="11254" width="16.7109375" customWidth="1"/>
    <col min="11255" max="11255" width="20.140625" customWidth="1"/>
    <col min="11256" max="11256" width="8.28515625" customWidth="1"/>
    <col min="11257" max="11257" width="8.42578125" customWidth="1"/>
    <col min="11258" max="11258" width="8.5703125" customWidth="1"/>
    <col min="11259" max="11259" width="8.85546875" customWidth="1"/>
    <col min="11260" max="11261" width="9" customWidth="1"/>
    <col min="11262" max="11262" width="10.5703125" bestFit="1" customWidth="1"/>
    <col min="11265" max="11265" width="24.42578125" customWidth="1"/>
    <col min="11267" max="11267" width="10" customWidth="1"/>
    <col min="11509" max="11509" width="5" customWidth="1"/>
    <col min="11510" max="11510" width="16.7109375" customWidth="1"/>
    <col min="11511" max="11511" width="20.140625" customWidth="1"/>
    <col min="11512" max="11512" width="8.28515625" customWidth="1"/>
    <col min="11513" max="11513" width="8.42578125" customWidth="1"/>
    <col min="11514" max="11514" width="8.5703125" customWidth="1"/>
    <col min="11515" max="11515" width="8.85546875" customWidth="1"/>
    <col min="11516" max="11517" width="9" customWidth="1"/>
    <col min="11518" max="11518" width="10.5703125" bestFit="1" customWidth="1"/>
    <col min="11521" max="11521" width="24.42578125" customWidth="1"/>
    <col min="11523" max="11523" width="10" customWidth="1"/>
    <col min="11765" max="11765" width="5" customWidth="1"/>
    <col min="11766" max="11766" width="16.7109375" customWidth="1"/>
    <col min="11767" max="11767" width="20.140625" customWidth="1"/>
    <col min="11768" max="11768" width="8.28515625" customWidth="1"/>
    <col min="11769" max="11769" width="8.42578125" customWidth="1"/>
    <col min="11770" max="11770" width="8.5703125" customWidth="1"/>
    <col min="11771" max="11771" width="8.85546875" customWidth="1"/>
    <col min="11772" max="11773" width="9" customWidth="1"/>
    <col min="11774" max="11774" width="10.5703125" bestFit="1" customWidth="1"/>
    <col min="11777" max="11777" width="24.42578125" customWidth="1"/>
    <col min="11779" max="11779" width="10" customWidth="1"/>
    <col min="12021" max="12021" width="5" customWidth="1"/>
    <col min="12022" max="12022" width="16.7109375" customWidth="1"/>
    <col min="12023" max="12023" width="20.140625" customWidth="1"/>
    <col min="12024" max="12024" width="8.28515625" customWidth="1"/>
    <col min="12025" max="12025" width="8.42578125" customWidth="1"/>
    <col min="12026" max="12026" width="8.5703125" customWidth="1"/>
    <col min="12027" max="12027" width="8.85546875" customWidth="1"/>
    <col min="12028" max="12029" width="9" customWidth="1"/>
    <col min="12030" max="12030" width="10.5703125" bestFit="1" customWidth="1"/>
    <col min="12033" max="12033" width="24.42578125" customWidth="1"/>
    <col min="12035" max="12035" width="10" customWidth="1"/>
    <col min="12277" max="12277" width="5" customWidth="1"/>
    <col min="12278" max="12278" width="16.7109375" customWidth="1"/>
    <col min="12279" max="12279" width="20.140625" customWidth="1"/>
    <col min="12280" max="12280" width="8.28515625" customWidth="1"/>
    <col min="12281" max="12281" width="8.42578125" customWidth="1"/>
    <col min="12282" max="12282" width="8.5703125" customWidth="1"/>
    <col min="12283" max="12283" width="8.85546875" customWidth="1"/>
    <col min="12284" max="12285" width="9" customWidth="1"/>
    <col min="12286" max="12286" width="10.5703125" bestFit="1" customWidth="1"/>
    <col min="12289" max="12289" width="24.42578125" customWidth="1"/>
    <col min="12291" max="12291" width="10" customWidth="1"/>
    <col min="12533" max="12533" width="5" customWidth="1"/>
    <col min="12534" max="12534" width="16.7109375" customWidth="1"/>
    <col min="12535" max="12535" width="20.140625" customWidth="1"/>
    <col min="12536" max="12536" width="8.28515625" customWidth="1"/>
    <col min="12537" max="12537" width="8.42578125" customWidth="1"/>
    <col min="12538" max="12538" width="8.5703125" customWidth="1"/>
    <col min="12539" max="12539" width="8.85546875" customWidth="1"/>
    <col min="12540" max="12541" width="9" customWidth="1"/>
    <col min="12542" max="12542" width="10.5703125" bestFit="1" customWidth="1"/>
    <col min="12545" max="12545" width="24.42578125" customWidth="1"/>
    <col min="12547" max="12547" width="10" customWidth="1"/>
    <col min="12789" max="12789" width="5" customWidth="1"/>
    <col min="12790" max="12790" width="16.7109375" customWidth="1"/>
    <col min="12791" max="12791" width="20.140625" customWidth="1"/>
    <col min="12792" max="12792" width="8.28515625" customWidth="1"/>
    <col min="12793" max="12793" width="8.42578125" customWidth="1"/>
    <col min="12794" max="12794" width="8.5703125" customWidth="1"/>
    <col min="12795" max="12795" width="8.85546875" customWidth="1"/>
    <col min="12796" max="12797" width="9" customWidth="1"/>
    <col min="12798" max="12798" width="10.5703125" bestFit="1" customWidth="1"/>
    <col min="12801" max="12801" width="24.42578125" customWidth="1"/>
    <col min="12803" max="12803" width="10" customWidth="1"/>
    <col min="13045" max="13045" width="5" customWidth="1"/>
    <col min="13046" max="13046" width="16.7109375" customWidth="1"/>
    <col min="13047" max="13047" width="20.140625" customWidth="1"/>
    <col min="13048" max="13048" width="8.28515625" customWidth="1"/>
    <col min="13049" max="13049" width="8.42578125" customWidth="1"/>
    <col min="13050" max="13050" width="8.5703125" customWidth="1"/>
    <col min="13051" max="13051" width="8.85546875" customWidth="1"/>
    <col min="13052" max="13053" width="9" customWidth="1"/>
    <col min="13054" max="13054" width="10.5703125" bestFit="1" customWidth="1"/>
    <col min="13057" max="13057" width="24.42578125" customWidth="1"/>
    <col min="13059" max="13059" width="10" customWidth="1"/>
    <col min="13301" max="13301" width="5" customWidth="1"/>
    <col min="13302" max="13302" width="16.7109375" customWidth="1"/>
    <col min="13303" max="13303" width="20.140625" customWidth="1"/>
    <col min="13304" max="13304" width="8.28515625" customWidth="1"/>
    <col min="13305" max="13305" width="8.42578125" customWidth="1"/>
    <col min="13306" max="13306" width="8.5703125" customWidth="1"/>
    <col min="13307" max="13307" width="8.85546875" customWidth="1"/>
    <col min="13308" max="13309" width="9" customWidth="1"/>
    <col min="13310" max="13310" width="10.5703125" bestFit="1" customWidth="1"/>
    <col min="13313" max="13313" width="24.42578125" customWidth="1"/>
    <col min="13315" max="13315" width="10" customWidth="1"/>
    <col min="13557" max="13557" width="5" customWidth="1"/>
    <col min="13558" max="13558" width="16.7109375" customWidth="1"/>
    <col min="13559" max="13559" width="20.140625" customWidth="1"/>
    <col min="13560" max="13560" width="8.28515625" customWidth="1"/>
    <col min="13561" max="13561" width="8.42578125" customWidth="1"/>
    <col min="13562" max="13562" width="8.5703125" customWidth="1"/>
    <col min="13563" max="13563" width="8.85546875" customWidth="1"/>
    <col min="13564" max="13565" width="9" customWidth="1"/>
    <col min="13566" max="13566" width="10.5703125" bestFit="1" customWidth="1"/>
    <col min="13569" max="13569" width="24.42578125" customWidth="1"/>
    <col min="13571" max="13571" width="10" customWidth="1"/>
    <col min="13813" max="13813" width="5" customWidth="1"/>
    <col min="13814" max="13814" width="16.7109375" customWidth="1"/>
    <col min="13815" max="13815" width="20.140625" customWidth="1"/>
    <col min="13816" max="13816" width="8.28515625" customWidth="1"/>
    <col min="13817" max="13817" width="8.42578125" customWidth="1"/>
    <col min="13818" max="13818" width="8.5703125" customWidth="1"/>
    <col min="13819" max="13819" width="8.85546875" customWidth="1"/>
    <col min="13820" max="13821" width="9" customWidth="1"/>
    <col min="13822" max="13822" width="10.5703125" bestFit="1" customWidth="1"/>
    <col min="13825" max="13825" width="24.42578125" customWidth="1"/>
    <col min="13827" max="13827" width="10" customWidth="1"/>
    <col min="14069" max="14069" width="5" customWidth="1"/>
    <col min="14070" max="14070" width="16.7109375" customWidth="1"/>
    <col min="14071" max="14071" width="20.140625" customWidth="1"/>
    <col min="14072" max="14072" width="8.28515625" customWidth="1"/>
    <col min="14073" max="14073" width="8.42578125" customWidth="1"/>
    <col min="14074" max="14074" width="8.5703125" customWidth="1"/>
    <col min="14075" max="14075" width="8.85546875" customWidth="1"/>
    <col min="14076" max="14077" width="9" customWidth="1"/>
    <col min="14078" max="14078" width="10.5703125" bestFit="1" customWidth="1"/>
    <col min="14081" max="14081" width="24.42578125" customWidth="1"/>
    <col min="14083" max="14083" width="10" customWidth="1"/>
    <col min="14325" max="14325" width="5" customWidth="1"/>
    <col min="14326" max="14326" width="16.7109375" customWidth="1"/>
    <col min="14327" max="14327" width="20.140625" customWidth="1"/>
    <col min="14328" max="14328" width="8.28515625" customWidth="1"/>
    <col min="14329" max="14329" width="8.42578125" customWidth="1"/>
    <col min="14330" max="14330" width="8.5703125" customWidth="1"/>
    <col min="14331" max="14331" width="8.85546875" customWidth="1"/>
    <col min="14332" max="14333" width="9" customWidth="1"/>
    <col min="14334" max="14334" width="10.5703125" bestFit="1" customWidth="1"/>
    <col min="14337" max="14337" width="24.42578125" customWidth="1"/>
    <col min="14339" max="14339" width="10" customWidth="1"/>
    <col min="14581" max="14581" width="5" customWidth="1"/>
    <col min="14582" max="14582" width="16.7109375" customWidth="1"/>
    <col min="14583" max="14583" width="20.140625" customWidth="1"/>
    <col min="14584" max="14584" width="8.28515625" customWidth="1"/>
    <col min="14585" max="14585" width="8.42578125" customWidth="1"/>
    <col min="14586" max="14586" width="8.5703125" customWidth="1"/>
    <col min="14587" max="14587" width="8.85546875" customWidth="1"/>
    <col min="14588" max="14589" width="9" customWidth="1"/>
    <col min="14590" max="14590" width="10.5703125" bestFit="1" customWidth="1"/>
    <col min="14593" max="14593" width="24.42578125" customWidth="1"/>
    <col min="14595" max="14595" width="10" customWidth="1"/>
    <col min="14837" max="14837" width="5" customWidth="1"/>
    <col min="14838" max="14838" width="16.7109375" customWidth="1"/>
    <col min="14839" max="14839" width="20.140625" customWidth="1"/>
    <col min="14840" max="14840" width="8.28515625" customWidth="1"/>
    <col min="14841" max="14841" width="8.42578125" customWidth="1"/>
    <col min="14842" max="14842" width="8.5703125" customWidth="1"/>
    <col min="14843" max="14843" width="8.85546875" customWidth="1"/>
    <col min="14844" max="14845" width="9" customWidth="1"/>
    <col min="14846" max="14846" width="10.5703125" bestFit="1" customWidth="1"/>
    <col min="14849" max="14849" width="24.42578125" customWidth="1"/>
    <col min="14851" max="14851" width="10" customWidth="1"/>
    <col min="15093" max="15093" width="5" customWidth="1"/>
    <col min="15094" max="15094" width="16.7109375" customWidth="1"/>
    <col min="15095" max="15095" width="20.140625" customWidth="1"/>
    <col min="15096" max="15096" width="8.28515625" customWidth="1"/>
    <col min="15097" max="15097" width="8.42578125" customWidth="1"/>
    <col min="15098" max="15098" width="8.5703125" customWidth="1"/>
    <col min="15099" max="15099" width="8.85546875" customWidth="1"/>
    <col min="15100" max="15101" width="9" customWidth="1"/>
    <col min="15102" max="15102" width="10.5703125" bestFit="1" customWidth="1"/>
    <col min="15105" max="15105" width="24.42578125" customWidth="1"/>
    <col min="15107" max="15107" width="10" customWidth="1"/>
    <col min="15349" max="15349" width="5" customWidth="1"/>
    <col min="15350" max="15350" width="16.7109375" customWidth="1"/>
    <col min="15351" max="15351" width="20.140625" customWidth="1"/>
    <col min="15352" max="15352" width="8.28515625" customWidth="1"/>
    <col min="15353" max="15353" width="8.42578125" customWidth="1"/>
    <col min="15354" max="15354" width="8.5703125" customWidth="1"/>
    <col min="15355" max="15355" width="8.85546875" customWidth="1"/>
    <col min="15356" max="15357" width="9" customWidth="1"/>
    <col min="15358" max="15358" width="10.5703125" bestFit="1" customWidth="1"/>
    <col min="15361" max="15361" width="24.42578125" customWidth="1"/>
    <col min="15363" max="15363" width="10" customWidth="1"/>
    <col min="15605" max="15605" width="5" customWidth="1"/>
    <col min="15606" max="15606" width="16.7109375" customWidth="1"/>
    <col min="15607" max="15607" width="20.140625" customWidth="1"/>
    <col min="15608" max="15608" width="8.28515625" customWidth="1"/>
    <col min="15609" max="15609" width="8.42578125" customWidth="1"/>
    <col min="15610" max="15610" width="8.5703125" customWidth="1"/>
    <col min="15611" max="15611" width="8.85546875" customWidth="1"/>
    <col min="15612" max="15613" width="9" customWidth="1"/>
    <col min="15614" max="15614" width="10.5703125" bestFit="1" customWidth="1"/>
    <col min="15617" max="15617" width="24.42578125" customWidth="1"/>
    <col min="15619" max="15619" width="10" customWidth="1"/>
    <col min="15861" max="15861" width="5" customWidth="1"/>
    <col min="15862" max="15862" width="16.7109375" customWidth="1"/>
    <col min="15863" max="15863" width="20.140625" customWidth="1"/>
    <col min="15864" max="15864" width="8.28515625" customWidth="1"/>
    <col min="15865" max="15865" width="8.42578125" customWidth="1"/>
    <col min="15866" max="15866" width="8.5703125" customWidth="1"/>
    <col min="15867" max="15867" width="8.85546875" customWidth="1"/>
    <col min="15868" max="15869" width="9" customWidth="1"/>
    <col min="15870" max="15870" width="10.5703125" bestFit="1" customWidth="1"/>
    <col min="15873" max="15873" width="24.42578125" customWidth="1"/>
    <col min="15875" max="15875" width="10" customWidth="1"/>
    <col min="16117" max="16117" width="5" customWidth="1"/>
    <col min="16118" max="16118" width="16.7109375" customWidth="1"/>
    <col min="16119" max="16119" width="20.140625" customWidth="1"/>
    <col min="16120" max="16120" width="8.28515625" customWidth="1"/>
    <col min="16121" max="16121" width="8.42578125" customWidth="1"/>
    <col min="16122" max="16122" width="8.5703125" customWidth="1"/>
    <col min="16123" max="16123" width="8.85546875" customWidth="1"/>
    <col min="16124" max="16125" width="9" customWidth="1"/>
    <col min="16126" max="16126" width="10.5703125" bestFit="1" customWidth="1"/>
    <col min="16129" max="16129" width="24.42578125" customWidth="1"/>
    <col min="16131" max="16131" width="10" customWidth="1"/>
  </cols>
  <sheetData>
    <row r="1" spans="1:21" x14ac:dyDescent="0.25">
      <c r="A1" s="1"/>
      <c r="B1" s="2"/>
      <c r="C1" s="2" t="s">
        <v>122</v>
      </c>
      <c r="D1" s="2"/>
      <c r="E1" s="2"/>
      <c r="F1" s="2"/>
      <c r="G1" s="2"/>
      <c r="H1" s="2"/>
      <c r="I1" s="2"/>
      <c r="J1" s="2"/>
      <c r="K1" s="2"/>
      <c r="L1" s="2"/>
      <c r="N1" s="3"/>
      <c r="O1" s="3"/>
      <c r="P1" s="3"/>
      <c r="Q1" s="3"/>
      <c r="R1" s="4"/>
      <c r="S1" s="4"/>
      <c r="T1" s="5"/>
      <c r="U1" s="5"/>
    </row>
    <row r="2" spans="1:2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</row>
    <row r="3" spans="1:21" x14ac:dyDescent="0.25">
      <c r="A3" s="7"/>
      <c r="B3" s="204" t="s">
        <v>143</v>
      </c>
      <c r="C3" s="204"/>
      <c r="D3" s="204"/>
      <c r="E3" s="204"/>
      <c r="F3" s="204"/>
      <c r="G3" s="204"/>
      <c r="H3" s="204"/>
      <c r="I3" s="204"/>
      <c r="J3" s="6"/>
      <c r="K3" s="2"/>
      <c r="L3" s="2"/>
    </row>
    <row r="4" spans="1:21" x14ac:dyDescent="0.25">
      <c r="A4" s="3"/>
      <c r="B4" s="3"/>
      <c r="C4" s="3"/>
      <c r="D4" s="3"/>
      <c r="E4" s="155"/>
      <c r="F4" s="155"/>
      <c r="G4" s="155"/>
      <c r="H4" s="205"/>
      <c r="I4" s="6"/>
      <c r="J4" s="6"/>
      <c r="K4" s="2"/>
      <c r="L4" s="2"/>
    </row>
    <row r="5" spans="1:21" x14ac:dyDescent="0.25">
      <c r="A5" s="3" t="s">
        <v>0</v>
      </c>
      <c r="B5" s="101">
        <v>240664</v>
      </c>
      <c r="C5" s="6" t="s">
        <v>1</v>
      </c>
      <c r="D5" s="3"/>
      <c r="E5" s="3"/>
      <c r="F5" s="3" t="s">
        <v>116</v>
      </c>
      <c r="G5" s="6"/>
      <c r="H5" s="3"/>
      <c r="I5" s="3"/>
      <c r="J5" s="3"/>
      <c r="K5" s="2"/>
      <c r="L5" s="2"/>
    </row>
    <row r="6" spans="1:21" x14ac:dyDescent="0.25">
      <c r="A6" s="3"/>
      <c r="B6" s="3"/>
      <c r="C6" s="3" t="s">
        <v>2</v>
      </c>
      <c r="D6" s="3"/>
      <c r="E6" s="3"/>
      <c r="F6" s="206" t="s">
        <v>117</v>
      </c>
      <c r="G6" s="207"/>
      <c r="H6" s="206"/>
      <c r="I6" s="206"/>
      <c r="J6" s="3"/>
      <c r="K6" s="8"/>
      <c r="L6" s="2"/>
    </row>
    <row r="7" spans="1:21" ht="15.75" x14ac:dyDescent="0.25">
      <c r="A7" s="9"/>
      <c r="B7" s="10"/>
      <c r="C7" s="133" t="s">
        <v>123</v>
      </c>
      <c r="D7" s="133"/>
      <c r="E7" s="133"/>
      <c r="F7" s="133"/>
      <c r="G7" s="133"/>
      <c r="H7" s="11"/>
      <c r="I7" s="12"/>
      <c r="J7" s="13"/>
      <c r="K7" s="2"/>
    </row>
    <row r="8" spans="1:21" x14ac:dyDescent="0.25">
      <c r="A8" s="14"/>
      <c r="B8" s="15"/>
      <c r="C8" s="16"/>
      <c r="D8" s="17"/>
      <c r="E8" s="18" t="s">
        <v>3</v>
      </c>
      <c r="F8" s="16"/>
      <c r="G8" s="17" t="s">
        <v>4</v>
      </c>
      <c r="H8" s="19"/>
      <c r="I8" s="16"/>
      <c r="J8" s="3"/>
    </row>
    <row r="9" spans="1:21" x14ac:dyDescent="0.25">
      <c r="A9" s="14" t="s">
        <v>5</v>
      </c>
      <c r="B9" s="20" t="s">
        <v>6</v>
      </c>
      <c r="C9" s="21"/>
      <c r="D9" s="213">
        <v>2018</v>
      </c>
      <c r="E9" s="235">
        <v>2019</v>
      </c>
      <c r="F9" s="261" t="s">
        <v>8</v>
      </c>
      <c r="G9" s="223">
        <v>2018</v>
      </c>
      <c r="H9" s="245">
        <v>2019</v>
      </c>
      <c r="I9" s="261" t="s">
        <v>8</v>
      </c>
      <c r="J9" s="23"/>
    </row>
    <row r="10" spans="1:21" ht="15.75" thickBot="1" x14ac:dyDescent="0.3">
      <c r="A10" s="22"/>
      <c r="B10" s="24"/>
      <c r="C10" s="25"/>
      <c r="D10" s="214" t="s">
        <v>7</v>
      </c>
      <c r="E10" s="236" t="s">
        <v>7</v>
      </c>
      <c r="F10" s="262"/>
      <c r="G10" s="224" t="s">
        <v>7</v>
      </c>
      <c r="H10" s="246" t="s">
        <v>7</v>
      </c>
      <c r="I10" s="262"/>
      <c r="J10" s="23"/>
    </row>
    <row r="11" spans="1:21" ht="15.75" thickBot="1" x14ac:dyDescent="0.3">
      <c r="A11" s="26">
        <v>1</v>
      </c>
      <c r="B11" s="27">
        <v>2</v>
      </c>
      <c r="C11" s="28"/>
      <c r="D11" s="215">
        <v>3</v>
      </c>
      <c r="E11" s="237">
        <v>4</v>
      </c>
      <c r="F11" s="26">
        <v>5</v>
      </c>
      <c r="G11" s="225">
        <v>6</v>
      </c>
      <c r="H11" s="247">
        <v>7</v>
      </c>
      <c r="I11" s="26">
        <v>8</v>
      </c>
      <c r="J11" s="23"/>
    </row>
    <row r="12" spans="1:21" x14ac:dyDescent="0.25">
      <c r="A12" s="29" t="s">
        <v>9</v>
      </c>
      <c r="B12" s="30" t="s">
        <v>10</v>
      </c>
      <c r="C12" s="31"/>
      <c r="D12" s="216">
        <f>D13+D14+D16+D17</f>
        <v>0.54949999999999999</v>
      </c>
      <c r="E12" s="238">
        <f>E13+E14+E16+E17</f>
        <v>0.51</v>
      </c>
      <c r="F12" s="32">
        <f>E12-D12</f>
        <v>-3.949999999999998E-2</v>
      </c>
      <c r="G12" s="226">
        <f>G13+G14+G16+G17</f>
        <v>0.32</v>
      </c>
      <c r="H12" s="248">
        <f>H13+H14+H16+H17</f>
        <v>0.35499999999999998</v>
      </c>
      <c r="I12" s="32">
        <f>H12-G12</f>
        <v>3.4999999999999976E-2</v>
      </c>
      <c r="J12" s="33"/>
    </row>
    <row r="13" spans="1:21" x14ac:dyDescent="0.25">
      <c r="A13" s="34" t="s">
        <v>11</v>
      </c>
      <c r="B13" s="35" t="s">
        <v>12</v>
      </c>
      <c r="C13" s="36"/>
      <c r="D13" s="217">
        <v>0.16500000000000001</v>
      </c>
      <c r="E13" s="239">
        <v>0.18</v>
      </c>
      <c r="F13" s="38">
        <f>E13-D13</f>
        <v>1.4999999999999986E-2</v>
      </c>
      <c r="G13" s="227">
        <v>0</v>
      </c>
      <c r="H13" s="249">
        <v>0</v>
      </c>
      <c r="I13" s="39">
        <v>0</v>
      </c>
      <c r="J13" s="40"/>
    </row>
    <row r="14" spans="1:21" x14ac:dyDescent="0.25">
      <c r="A14" s="41" t="s">
        <v>13</v>
      </c>
      <c r="B14" s="42" t="s">
        <v>14</v>
      </c>
      <c r="C14" s="43"/>
      <c r="D14" s="218"/>
      <c r="E14" s="240"/>
      <c r="F14" s="45">
        <f>E14-D14</f>
        <v>0</v>
      </c>
      <c r="G14" s="228"/>
      <c r="H14" s="250">
        <v>0</v>
      </c>
      <c r="I14" s="39">
        <v>0</v>
      </c>
      <c r="J14" s="3"/>
    </row>
    <row r="15" spans="1:21" x14ac:dyDescent="0.25">
      <c r="A15" s="47"/>
      <c r="B15" s="48" t="s">
        <v>15</v>
      </c>
      <c r="C15" s="49"/>
      <c r="D15" s="219"/>
      <c r="E15" s="241"/>
      <c r="F15" s="38"/>
      <c r="G15" s="229"/>
      <c r="H15" s="251"/>
      <c r="I15" s="51"/>
      <c r="J15" s="3"/>
    </row>
    <row r="16" spans="1:21" x14ac:dyDescent="0.25">
      <c r="A16" s="34" t="s">
        <v>16</v>
      </c>
      <c r="B16" s="35" t="s">
        <v>17</v>
      </c>
      <c r="C16" s="36"/>
      <c r="D16" s="217">
        <v>0.13450000000000001</v>
      </c>
      <c r="E16" s="239">
        <v>0.13</v>
      </c>
      <c r="F16" s="38">
        <f>E16-D16</f>
        <v>-4.500000000000004E-3</v>
      </c>
      <c r="G16" s="227">
        <v>0.12</v>
      </c>
      <c r="H16" s="249">
        <v>0.13500000000000001</v>
      </c>
      <c r="I16" s="39">
        <f>H16-G16</f>
        <v>1.5000000000000013E-2</v>
      </c>
      <c r="J16" s="40"/>
    </row>
    <row r="17" spans="1:20" x14ac:dyDescent="0.25">
      <c r="A17" s="34" t="s">
        <v>18</v>
      </c>
      <c r="B17" s="35" t="s">
        <v>19</v>
      </c>
      <c r="C17" s="36"/>
      <c r="D17" s="217">
        <v>0.25</v>
      </c>
      <c r="E17" s="239">
        <v>0.2</v>
      </c>
      <c r="F17" s="38">
        <f>E17-D17</f>
        <v>-4.9999999999999989E-2</v>
      </c>
      <c r="G17" s="227">
        <v>0.2</v>
      </c>
      <c r="H17" s="249">
        <v>0.22</v>
      </c>
      <c r="I17" s="39">
        <f>H17-G17</f>
        <v>1.999999999999999E-2</v>
      </c>
      <c r="J17" s="40"/>
      <c r="P17" s="53"/>
    </row>
    <row r="18" spans="1:20" x14ac:dyDescent="0.25">
      <c r="A18" s="55" t="s">
        <v>20</v>
      </c>
      <c r="B18" s="56" t="s">
        <v>21</v>
      </c>
      <c r="C18" s="57"/>
      <c r="D18" s="220">
        <f>D19+D20</f>
        <v>0.28100000000000003</v>
      </c>
      <c r="E18" s="242">
        <f>E19+E20</f>
        <v>0.378</v>
      </c>
      <c r="F18" s="58">
        <f>E18-D18</f>
        <v>9.6999999999999975E-2</v>
      </c>
      <c r="G18" s="230">
        <f>G19+G21</f>
        <v>0.71499999999999997</v>
      </c>
      <c r="H18" s="252">
        <f>H19+H21</f>
        <v>0.72499999999999998</v>
      </c>
      <c r="I18" s="32">
        <f>H18-G18</f>
        <v>1.0000000000000009E-2</v>
      </c>
      <c r="J18" s="33"/>
    </row>
    <row r="19" spans="1:20" x14ac:dyDescent="0.25">
      <c r="A19" s="34" t="s">
        <v>22</v>
      </c>
      <c r="B19" s="35" t="s">
        <v>23</v>
      </c>
      <c r="C19" s="60"/>
      <c r="D19" s="217">
        <v>0.28100000000000003</v>
      </c>
      <c r="E19" s="239">
        <v>0.36</v>
      </c>
      <c r="F19" s="38">
        <f>E19-D19</f>
        <v>7.8999999999999959E-2</v>
      </c>
      <c r="G19" s="227">
        <v>0.70499999999999996</v>
      </c>
      <c r="H19" s="249">
        <v>0.72</v>
      </c>
      <c r="I19" s="39">
        <f>H19-G19</f>
        <v>1.5000000000000013E-2</v>
      </c>
      <c r="J19" s="40"/>
    </row>
    <row r="20" spans="1:20" x14ac:dyDescent="0.25">
      <c r="A20" s="41" t="s">
        <v>25</v>
      </c>
      <c r="B20" s="42" t="s">
        <v>26</v>
      </c>
      <c r="C20" s="61"/>
      <c r="D20" s="218"/>
      <c r="E20" s="240">
        <v>1.7999999999999999E-2</v>
      </c>
      <c r="F20" s="45"/>
      <c r="G20" s="228"/>
      <c r="H20" s="250"/>
      <c r="I20" s="46"/>
      <c r="J20" s="3"/>
      <c r="P20" s="120"/>
    </row>
    <row r="21" spans="1:20" x14ac:dyDescent="0.25">
      <c r="A21" s="47"/>
      <c r="B21" s="48" t="s">
        <v>27</v>
      </c>
      <c r="C21" s="62"/>
      <c r="D21" s="219"/>
      <c r="E21" s="241"/>
      <c r="F21" s="38"/>
      <c r="G21" s="229">
        <v>0.01</v>
      </c>
      <c r="H21" s="251">
        <v>5.0000000000000001E-3</v>
      </c>
      <c r="I21" s="51">
        <f>H21-G21</f>
        <v>-5.0000000000000001E-3</v>
      </c>
      <c r="J21" s="3"/>
    </row>
    <row r="22" spans="1:20" x14ac:dyDescent="0.25">
      <c r="A22" s="55" t="s">
        <v>30</v>
      </c>
      <c r="B22" s="56" t="s">
        <v>31</v>
      </c>
      <c r="C22" s="57"/>
      <c r="D22" s="220">
        <f>D23+D24</f>
        <v>0.245</v>
      </c>
      <c r="E22" s="242">
        <f>E23+E24</f>
        <v>0.26400000000000001</v>
      </c>
      <c r="F22" s="32">
        <f>E22-D22</f>
        <v>1.9000000000000017E-2</v>
      </c>
      <c r="G22" s="230">
        <f>G23+G24</f>
        <v>0.20799999999999999</v>
      </c>
      <c r="H22" s="252">
        <f>H23+H24</f>
        <v>0.27600000000000002</v>
      </c>
      <c r="I22" s="32">
        <f>H22-G22</f>
        <v>6.8000000000000033E-2</v>
      </c>
      <c r="J22" s="33"/>
    </row>
    <row r="23" spans="1:20" x14ac:dyDescent="0.25">
      <c r="A23" s="34" t="s">
        <v>35</v>
      </c>
      <c r="B23" s="35" t="s">
        <v>36</v>
      </c>
      <c r="C23" s="36"/>
      <c r="D23" s="217">
        <v>0.17</v>
      </c>
      <c r="E23" s="239">
        <v>0.19</v>
      </c>
      <c r="F23" s="45">
        <f t="shared" ref="F23:F24" si="0">E23-D23</f>
        <v>1.999999999999999E-2</v>
      </c>
      <c r="G23" s="228">
        <v>0.155</v>
      </c>
      <c r="H23" s="250">
        <v>0.2</v>
      </c>
      <c r="I23" s="39">
        <f>H23-G23</f>
        <v>4.5000000000000012E-2</v>
      </c>
      <c r="J23" s="40"/>
      <c r="N23" s="52"/>
      <c r="S23" s="53"/>
      <c r="T23" s="53"/>
    </row>
    <row r="24" spans="1:20" x14ac:dyDescent="0.25">
      <c r="A24" s="34" t="s">
        <v>40</v>
      </c>
      <c r="B24" s="35" t="s">
        <v>41</v>
      </c>
      <c r="C24" s="36"/>
      <c r="D24" s="217">
        <v>7.4999999999999997E-2</v>
      </c>
      <c r="E24" s="239">
        <v>7.3999999999999996E-2</v>
      </c>
      <c r="F24" s="39">
        <f t="shared" si="0"/>
        <v>-1.0000000000000009E-3</v>
      </c>
      <c r="G24" s="227">
        <v>5.2999999999999999E-2</v>
      </c>
      <c r="H24" s="249">
        <v>7.5999999999999998E-2</v>
      </c>
      <c r="I24" s="75">
        <f>H24-G24</f>
        <v>2.3E-2</v>
      </c>
      <c r="J24" s="40"/>
      <c r="K24" s="53"/>
      <c r="N24" s="154"/>
      <c r="O24" s="155"/>
      <c r="P24" s="155"/>
      <c r="Q24" s="155"/>
      <c r="R24" s="155"/>
      <c r="S24" s="156"/>
      <c r="T24" s="156"/>
    </row>
    <row r="25" spans="1:20" x14ac:dyDescent="0.25">
      <c r="A25" s="55" t="s">
        <v>44</v>
      </c>
      <c r="B25" s="56" t="s">
        <v>45</v>
      </c>
      <c r="C25" s="57"/>
      <c r="D25" s="220">
        <f t="shared" ref="D25" si="1">D26+D28+D29</f>
        <v>0.75</v>
      </c>
      <c r="E25" s="242">
        <f t="shared" ref="E25:I25" si="2">E26+E28+E29</f>
        <v>0.6976</v>
      </c>
      <c r="F25" s="59">
        <f t="shared" si="2"/>
        <v>-5.2400000000000058E-2</v>
      </c>
      <c r="G25" s="230">
        <f t="shared" ref="G25:H25" si="3">G26+G28+G29</f>
        <v>1.1957</v>
      </c>
      <c r="H25" s="252">
        <f t="shared" si="3"/>
        <v>1.10853</v>
      </c>
      <c r="I25" s="59">
        <f t="shared" si="2"/>
        <v>-8.7170000000000025E-2</v>
      </c>
      <c r="J25" s="33"/>
      <c r="K25" s="53"/>
      <c r="N25" s="155"/>
      <c r="O25" s="155"/>
      <c r="P25" s="155"/>
      <c r="Q25" s="155"/>
      <c r="R25" s="155"/>
      <c r="S25" s="156"/>
      <c r="T25" s="156"/>
    </row>
    <row r="26" spans="1:20" x14ac:dyDescent="0.25">
      <c r="A26" s="41" t="s">
        <v>49</v>
      </c>
      <c r="B26" s="42" t="s">
        <v>50</v>
      </c>
      <c r="C26" s="43"/>
      <c r="D26" s="218">
        <v>0.65</v>
      </c>
      <c r="E26" s="240">
        <v>0.54759999999999998</v>
      </c>
      <c r="F26" s="45">
        <f>E26-D26</f>
        <v>-0.10240000000000005</v>
      </c>
      <c r="G26" s="231">
        <v>0.88570000000000004</v>
      </c>
      <c r="H26" s="253">
        <v>0.75853000000000004</v>
      </c>
      <c r="I26" s="45">
        <f>H26-G26</f>
        <v>-0.12717000000000001</v>
      </c>
      <c r="J26" s="40"/>
      <c r="N26" s="155"/>
      <c r="O26" s="155"/>
      <c r="P26" s="155"/>
      <c r="Q26" s="126"/>
      <c r="R26" s="155"/>
      <c r="S26" s="155"/>
      <c r="T26" s="125"/>
    </row>
    <row r="27" spans="1:20" x14ac:dyDescent="0.25">
      <c r="A27" s="47"/>
      <c r="B27" s="48" t="s">
        <v>53</v>
      </c>
      <c r="C27" s="49"/>
      <c r="D27" s="219"/>
      <c r="E27" s="241"/>
      <c r="F27" s="38"/>
      <c r="G27" s="232"/>
      <c r="H27" s="254"/>
      <c r="I27" s="51"/>
      <c r="J27" s="3"/>
      <c r="N27" s="155"/>
      <c r="O27" s="155"/>
      <c r="P27" s="155"/>
      <c r="Q27" s="126"/>
      <c r="R27" s="155"/>
      <c r="S27" s="156"/>
      <c r="T27" s="125"/>
    </row>
    <row r="28" spans="1:20" x14ac:dyDescent="0.25">
      <c r="A28" s="34" t="s">
        <v>55</v>
      </c>
      <c r="B28" s="35" t="s">
        <v>56</v>
      </c>
      <c r="C28" s="36"/>
      <c r="D28" s="217">
        <v>0.1</v>
      </c>
      <c r="E28" s="239">
        <v>0.15</v>
      </c>
      <c r="F28" s="38">
        <f>E28-D28</f>
        <v>4.9999999999999989E-2</v>
      </c>
      <c r="G28" s="227">
        <v>0.31</v>
      </c>
      <c r="H28" s="249">
        <v>0.35</v>
      </c>
      <c r="I28" s="77">
        <f>H28-G28</f>
        <v>3.999999999999998E-2</v>
      </c>
      <c r="J28" s="78"/>
      <c r="K28" s="121"/>
      <c r="L28" s="122"/>
      <c r="M28" s="123"/>
      <c r="N28" s="157"/>
      <c r="O28" s="126"/>
      <c r="P28" s="158"/>
      <c r="Q28" s="126"/>
      <c r="R28" s="126"/>
      <c r="S28" s="125"/>
      <c r="T28" s="125"/>
    </row>
    <row r="29" spans="1:20" x14ac:dyDescent="0.25">
      <c r="A29" s="34" t="s">
        <v>57</v>
      </c>
      <c r="B29" s="35" t="s">
        <v>58</v>
      </c>
      <c r="C29" s="36"/>
      <c r="D29" s="217">
        <v>0</v>
      </c>
      <c r="E29" s="239">
        <v>0</v>
      </c>
      <c r="F29" s="38">
        <f>E29-D29</f>
        <v>0</v>
      </c>
      <c r="G29" s="227">
        <v>0</v>
      </c>
      <c r="H29" s="249">
        <v>0</v>
      </c>
      <c r="I29" s="39">
        <f>H29-G29</f>
        <v>0</v>
      </c>
      <c r="J29" s="40"/>
      <c r="K29" s="123"/>
      <c r="L29" s="124"/>
      <c r="M29" s="123"/>
      <c r="N29" s="159"/>
      <c r="O29" s="126"/>
      <c r="P29" s="126"/>
      <c r="Q29" s="157"/>
      <c r="R29" s="157"/>
      <c r="S29" s="160"/>
      <c r="T29" s="160"/>
    </row>
    <row r="30" spans="1:20" x14ac:dyDescent="0.25">
      <c r="A30" s="119">
        <v>42098</v>
      </c>
      <c r="B30" s="35" t="s">
        <v>113</v>
      </c>
      <c r="C30" s="36"/>
      <c r="D30" s="217"/>
      <c r="E30" s="239"/>
      <c r="F30" s="38">
        <f>E30-D30</f>
        <v>0</v>
      </c>
      <c r="G30" s="227">
        <v>0</v>
      </c>
      <c r="H30" s="249">
        <v>0</v>
      </c>
      <c r="I30" s="39">
        <f t="shared" ref="I30" si="4">H30-G30</f>
        <v>0</v>
      </c>
      <c r="J30" s="40"/>
      <c r="K30" s="123"/>
      <c r="L30" s="124"/>
      <c r="M30" s="123"/>
      <c r="N30" s="157"/>
      <c r="O30" s="126"/>
      <c r="P30" s="126"/>
      <c r="Q30" s="157"/>
      <c r="R30" s="157"/>
      <c r="S30" s="160"/>
      <c r="T30" s="160"/>
    </row>
    <row r="31" spans="1:20" x14ac:dyDescent="0.25">
      <c r="A31" s="55" t="s">
        <v>67</v>
      </c>
      <c r="B31" s="56" t="s">
        <v>112</v>
      </c>
      <c r="C31" s="57"/>
      <c r="D31" s="220">
        <f t="shared" ref="D31" si="5">D32+D33+D34</f>
        <v>0.39</v>
      </c>
      <c r="E31" s="242">
        <f t="shared" ref="E31:I31" si="6">E32+E33+E34</f>
        <v>0.4</v>
      </c>
      <c r="F31" s="59">
        <f t="shared" si="6"/>
        <v>1.0000000000000005E-2</v>
      </c>
      <c r="G31" s="230">
        <f t="shared" ref="G31:H31" si="7">G32+G33+G34</f>
        <v>0.51990000000000003</v>
      </c>
      <c r="H31" s="252">
        <f t="shared" si="7"/>
        <v>0.53200000000000003</v>
      </c>
      <c r="I31" s="59">
        <f t="shared" si="6"/>
        <v>1.2100000000000007E-2</v>
      </c>
      <c r="J31" s="40"/>
      <c r="K31" s="123"/>
      <c r="L31" s="124"/>
      <c r="M31" s="123"/>
      <c r="N31" s="161"/>
      <c r="O31" s="162"/>
      <c r="P31" s="162"/>
      <c r="Q31" s="161"/>
      <c r="R31" s="161"/>
      <c r="S31" s="163"/>
      <c r="T31" s="163"/>
    </row>
    <row r="32" spans="1:20" x14ac:dyDescent="0.25">
      <c r="A32" s="119">
        <v>42009</v>
      </c>
      <c r="B32" s="35" t="s">
        <v>59</v>
      </c>
      <c r="C32" s="36"/>
      <c r="D32" s="217">
        <v>0</v>
      </c>
      <c r="E32" s="239">
        <v>0</v>
      </c>
      <c r="F32" s="38">
        <v>0</v>
      </c>
      <c r="G32" s="227">
        <v>0</v>
      </c>
      <c r="H32" s="249">
        <v>0</v>
      </c>
      <c r="I32" s="38">
        <v>0</v>
      </c>
      <c r="J32" s="40"/>
      <c r="K32" s="123"/>
      <c r="L32" s="124"/>
      <c r="M32" s="123"/>
      <c r="N32" s="157"/>
      <c r="O32" s="126"/>
      <c r="P32" s="126"/>
      <c r="Q32" s="157"/>
      <c r="R32" s="164"/>
      <c r="S32" s="125"/>
      <c r="T32" s="125"/>
    </row>
    <row r="33" spans="1:23" x14ac:dyDescent="0.25">
      <c r="A33" s="119">
        <v>42040</v>
      </c>
      <c r="B33" s="35" t="s">
        <v>114</v>
      </c>
      <c r="C33" s="36"/>
      <c r="D33" s="217">
        <v>0.375</v>
      </c>
      <c r="E33" s="239">
        <v>0.38</v>
      </c>
      <c r="F33" s="38">
        <f>E33-D33</f>
        <v>5.0000000000000044E-3</v>
      </c>
      <c r="G33" s="227">
        <v>0.48039999999999999</v>
      </c>
      <c r="H33" s="249">
        <v>0.502</v>
      </c>
      <c r="I33" s="38">
        <f>H33-G33</f>
        <v>2.1600000000000008E-2</v>
      </c>
      <c r="J33" s="40"/>
      <c r="K33" s="123"/>
      <c r="L33" s="123"/>
      <c r="M33" s="123"/>
      <c r="N33" s="157"/>
      <c r="O33" s="126"/>
      <c r="P33" s="126"/>
      <c r="Q33" s="157"/>
      <c r="R33" s="126"/>
      <c r="S33" s="125"/>
      <c r="T33" s="125"/>
      <c r="W33" s="76"/>
    </row>
    <row r="34" spans="1:23" x14ac:dyDescent="0.25">
      <c r="A34" s="119">
        <v>42068</v>
      </c>
      <c r="B34" s="35" t="s">
        <v>65</v>
      </c>
      <c r="C34" s="36"/>
      <c r="D34" s="217">
        <v>1.4999999999999999E-2</v>
      </c>
      <c r="E34" s="239">
        <v>0.02</v>
      </c>
      <c r="F34" s="38">
        <f>E34-D34</f>
        <v>5.000000000000001E-3</v>
      </c>
      <c r="G34" s="227">
        <v>3.95E-2</v>
      </c>
      <c r="H34" s="249">
        <v>0.03</v>
      </c>
      <c r="I34" s="38">
        <f>H34-G34</f>
        <v>-9.5000000000000015E-3</v>
      </c>
      <c r="J34" s="40"/>
      <c r="K34" s="123"/>
      <c r="L34" s="123"/>
      <c r="M34" s="123"/>
      <c r="N34" s="157"/>
      <c r="O34" s="165"/>
      <c r="P34" s="126"/>
      <c r="Q34" s="157"/>
      <c r="R34" s="164"/>
      <c r="S34" s="125"/>
      <c r="T34" s="125"/>
      <c r="W34" s="76"/>
    </row>
    <row r="35" spans="1:23" x14ac:dyDescent="0.25">
      <c r="A35" s="79" t="s">
        <v>71</v>
      </c>
      <c r="B35" s="80" t="s">
        <v>68</v>
      </c>
      <c r="C35" s="60"/>
      <c r="D35" s="221"/>
      <c r="E35" s="243"/>
      <c r="F35" s="38"/>
      <c r="G35" s="233"/>
      <c r="H35" s="255"/>
      <c r="I35" s="81"/>
      <c r="J35" s="82"/>
      <c r="N35" s="157"/>
      <c r="O35" s="165"/>
      <c r="P35" s="126"/>
      <c r="Q35" s="157"/>
      <c r="R35" s="164"/>
      <c r="S35" s="125"/>
      <c r="T35" s="125"/>
      <c r="U35" s="53"/>
      <c r="V35" s="53"/>
    </row>
    <row r="36" spans="1:23" x14ac:dyDescent="0.25">
      <c r="A36" s="79" t="s">
        <v>75</v>
      </c>
      <c r="B36" s="80" t="s">
        <v>124</v>
      </c>
      <c r="C36" s="60"/>
      <c r="D36" s="221"/>
      <c r="E36" s="243"/>
      <c r="F36" s="38"/>
      <c r="G36" s="233"/>
      <c r="H36" s="255"/>
      <c r="I36" s="81"/>
      <c r="J36" s="82"/>
      <c r="N36" s="157"/>
      <c r="O36" s="165"/>
      <c r="P36" s="126"/>
      <c r="Q36" s="157"/>
      <c r="R36" s="164"/>
      <c r="S36" s="125"/>
      <c r="T36" s="125"/>
      <c r="U36" s="53"/>
      <c r="V36" s="53"/>
    </row>
    <row r="37" spans="1:23" x14ac:dyDescent="0.25">
      <c r="A37" s="79" t="s">
        <v>79</v>
      </c>
      <c r="B37" s="80" t="s">
        <v>72</v>
      </c>
      <c r="C37" s="60"/>
      <c r="D37" s="221"/>
      <c r="E37" s="243"/>
      <c r="F37" s="83"/>
      <c r="G37" s="233"/>
      <c r="H37" s="255"/>
      <c r="I37" s="83"/>
      <c r="J37" s="84"/>
      <c r="N37" s="157"/>
      <c r="O37" s="126"/>
      <c r="P37" s="126"/>
      <c r="Q37" s="157"/>
      <c r="R37" s="164"/>
      <c r="S37" s="125"/>
      <c r="T37" s="125"/>
    </row>
    <row r="38" spans="1:23" x14ac:dyDescent="0.25">
      <c r="A38" s="79" t="s">
        <v>107</v>
      </c>
      <c r="B38" s="80" t="s">
        <v>76</v>
      </c>
      <c r="C38" s="60"/>
      <c r="D38" s="221">
        <f>(D12+D18+D22+D25+D31)*0.06</f>
        <v>0.13292999999999999</v>
      </c>
      <c r="E38" s="243">
        <f>(E12+E18+E22+E25+E31)*0.06</f>
        <v>0.13497599999999998</v>
      </c>
      <c r="F38" s="127">
        <f t="shared" ref="F38:I38" si="8">(F12+F18+F22+F25+F31)*0.06</f>
        <v>2.0459999999999979E-3</v>
      </c>
      <c r="G38" s="233">
        <f t="shared" ref="G38" si="9">(G12+G18+G22+G25+G31)*0.06</f>
        <v>0.17751599999999998</v>
      </c>
      <c r="H38" s="255">
        <f t="shared" si="8"/>
        <v>0.1797918</v>
      </c>
      <c r="I38" s="128">
        <f t="shared" si="8"/>
        <v>2.2757999999999997E-3</v>
      </c>
      <c r="J38" s="82"/>
      <c r="N38" s="157"/>
      <c r="O38" s="126"/>
      <c r="P38" s="126"/>
      <c r="Q38" s="157"/>
      <c r="R38" s="164"/>
      <c r="S38" s="125"/>
      <c r="T38" s="125"/>
    </row>
    <row r="39" spans="1:23" x14ac:dyDescent="0.25">
      <c r="A39" s="210" t="s">
        <v>46</v>
      </c>
      <c r="B39" s="211" t="s">
        <v>80</v>
      </c>
      <c r="C39" s="212"/>
      <c r="D39" s="222">
        <f>D12+D18+D22+D25+D35+D37+D31+D38</f>
        <v>2.34843</v>
      </c>
      <c r="E39" s="244">
        <f>E12+E18+E22+E25+E35+E37+E31+E38</f>
        <v>2.384576</v>
      </c>
      <c r="F39" s="209">
        <f>E39-D39</f>
        <v>3.6146000000000011E-2</v>
      </c>
      <c r="G39" s="234">
        <f>G12+G18+G22+G25+G35+G37+G38+G31</f>
        <v>3.1361159999999995</v>
      </c>
      <c r="H39" s="256">
        <f>H12+H18+H22+H25+H35+H37+H38+H31</f>
        <v>3.1763217999999998</v>
      </c>
      <c r="I39" s="209">
        <f>H39-G39</f>
        <v>4.0205800000000291E-2</v>
      </c>
      <c r="N39" s="157"/>
      <c r="O39" s="126"/>
      <c r="P39" s="126"/>
      <c r="Q39" s="157"/>
      <c r="R39" s="164"/>
      <c r="S39" s="125"/>
      <c r="T39" s="125"/>
    </row>
    <row r="40" spans="1:23" x14ac:dyDescent="0.25">
      <c r="A40" s="41" t="s">
        <v>82</v>
      </c>
      <c r="B40" s="42" t="s">
        <v>83</v>
      </c>
      <c r="C40" s="61"/>
      <c r="D40" s="87">
        <v>98.38</v>
      </c>
      <c r="E40" s="87">
        <v>98.38</v>
      </c>
      <c r="F40" s="200">
        <f>E40-D40</f>
        <v>0</v>
      </c>
      <c r="G40" s="87">
        <v>179.16</v>
      </c>
      <c r="H40" s="87">
        <v>179.16</v>
      </c>
      <c r="I40" s="200">
        <v>0</v>
      </c>
      <c r="J40" s="40"/>
      <c r="K40" s="53"/>
      <c r="N40" s="157"/>
      <c r="O40" s="126"/>
      <c r="P40" s="126"/>
      <c r="Q40" s="157"/>
      <c r="R40" s="164"/>
      <c r="S40" s="125"/>
      <c r="T40" s="125"/>
    </row>
    <row r="41" spans="1:23" x14ac:dyDescent="0.25">
      <c r="A41" s="47"/>
      <c r="B41" s="48" t="s">
        <v>86</v>
      </c>
      <c r="C41" s="90"/>
      <c r="D41" s="96"/>
      <c r="E41" s="96"/>
      <c r="F41" s="202"/>
      <c r="G41" s="96"/>
      <c r="H41" s="96"/>
      <c r="I41" s="203"/>
      <c r="J41" s="3"/>
      <c r="N41" s="166"/>
      <c r="O41" s="167"/>
      <c r="P41" s="168"/>
      <c r="Q41" s="166"/>
      <c r="R41" s="169"/>
      <c r="S41" s="170"/>
      <c r="T41" s="170"/>
    </row>
    <row r="42" spans="1:23" x14ac:dyDescent="0.25">
      <c r="A42" s="41" t="s">
        <v>87</v>
      </c>
      <c r="B42" s="42" t="s">
        <v>88</v>
      </c>
      <c r="C42" s="43"/>
      <c r="D42" s="44">
        <v>98.384</v>
      </c>
      <c r="E42" s="44">
        <v>98.384</v>
      </c>
      <c r="F42" s="88">
        <f>E42-D42</f>
        <v>0</v>
      </c>
      <c r="G42" s="44">
        <v>179.16399999999999</v>
      </c>
      <c r="H42" s="44">
        <v>179.16399999999999</v>
      </c>
      <c r="I42" s="88">
        <f>H42-G42</f>
        <v>0</v>
      </c>
      <c r="J42" s="3"/>
      <c r="N42" s="157"/>
      <c r="O42" s="155"/>
      <c r="P42" s="162"/>
      <c r="Q42" s="157"/>
      <c r="R42" s="164"/>
      <c r="S42" s="125"/>
      <c r="T42" s="125"/>
    </row>
    <row r="43" spans="1:23" x14ac:dyDescent="0.25">
      <c r="A43" s="47"/>
      <c r="B43" s="48" t="s">
        <v>89</v>
      </c>
      <c r="C43" s="49"/>
      <c r="D43" s="50"/>
      <c r="E43" s="50"/>
      <c r="F43" s="38"/>
      <c r="G43" s="50"/>
      <c r="H43" s="50"/>
      <c r="I43" s="51"/>
      <c r="J43" s="3"/>
      <c r="N43" s="121"/>
      <c r="O43" s="171"/>
      <c r="P43" s="171"/>
      <c r="Q43" s="155"/>
      <c r="R43" s="172"/>
      <c r="S43" s="155"/>
      <c r="T43" s="173"/>
      <c r="U43" s="53"/>
    </row>
    <row r="44" spans="1:23" x14ac:dyDescent="0.25">
      <c r="A44" s="34" t="s">
        <v>90</v>
      </c>
      <c r="B44" s="35" t="s">
        <v>91</v>
      </c>
      <c r="C44" s="36"/>
      <c r="D44" s="37">
        <v>0.75</v>
      </c>
      <c r="E44" s="37">
        <v>1</v>
      </c>
      <c r="F44" s="38">
        <f>E44-D44</f>
        <v>0.25</v>
      </c>
      <c r="G44" s="37">
        <v>1.5</v>
      </c>
      <c r="H44" s="37">
        <v>1.5</v>
      </c>
      <c r="I44" s="38">
        <f>H44-G44</f>
        <v>0</v>
      </c>
      <c r="J44" s="40"/>
      <c r="N44" s="121"/>
      <c r="O44" s="171"/>
      <c r="P44" s="171"/>
      <c r="Q44" s="155"/>
      <c r="R44" s="174"/>
      <c r="S44" s="155"/>
      <c r="T44" s="173"/>
      <c r="U44" s="53"/>
    </row>
    <row r="45" spans="1:23" x14ac:dyDescent="0.25">
      <c r="A45" s="34" t="s">
        <v>92</v>
      </c>
      <c r="B45" s="35" t="s">
        <v>93</v>
      </c>
      <c r="C45" s="36"/>
      <c r="D45" s="95">
        <v>6.5000000000000002E-2</v>
      </c>
      <c r="E45" s="95">
        <v>6.6000000000000003E-2</v>
      </c>
      <c r="F45" s="38">
        <f>E45-D45</f>
        <v>1.0000000000000009E-3</v>
      </c>
      <c r="G45" s="37"/>
      <c r="H45" s="37"/>
      <c r="I45" s="38"/>
      <c r="J45" s="40"/>
      <c r="N45" s="121"/>
      <c r="O45" s="171"/>
      <c r="P45" s="171"/>
      <c r="Q45" s="155"/>
      <c r="R45" s="155"/>
      <c r="S45" s="155"/>
      <c r="T45" s="173"/>
    </row>
    <row r="46" spans="1:23" x14ac:dyDescent="0.25">
      <c r="A46" s="34" t="s">
        <v>94</v>
      </c>
      <c r="B46" s="35" t="s">
        <v>95</v>
      </c>
      <c r="C46" s="36"/>
      <c r="D46" s="95">
        <v>5.8999999999999997E-2</v>
      </c>
      <c r="E46" s="95">
        <v>0.06</v>
      </c>
      <c r="F46" s="38">
        <f>E46-D46</f>
        <v>1.0000000000000009E-3</v>
      </c>
      <c r="G46" s="37"/>
      <c r="H46" s="37"/>
      <c r="I46" s="14"/>
      <c r="J46" s="23"/>
    </row>
    <row r="47" spans="1:23" x14ac:dyDescent="0.25">
      <c r="A47" s="41" t="s">
        <v>96</v>
      </c>
      <c r="B47" s="42" t="s">
        <v>97</v>
      </c>
      <c r="C47" s="43"/>
      <c r="D47" s="44"/>
      <c r="E47" s="44"/>
      <c r="F47" s="45"/>
      <c r="G47" s="87">
        <v>7.8E-2</v>
      </c>
      <c r="H47" s="87">
        <v>7.9000000000000001E-2</v>
      </c>
      <c r="I47" s="45">
        <f>H47-G47</f>
        <v>1.0000000000000009E-3</v>
      </c>
      <c r="J47" s="40"/>
    </row>
    <row r="48" spans="1:23" x14ac:dyDescent="0.25">
      <c r="A48" s="47"/>
      <c r="B48" s="48" t="s">
        <v>64</v>
      </c>
      <c r="C48" s="49"/>
      <c r="D48" s="50"/>
      <c r="E48" s="50"/>
      <c r="F48" s="38"/>
      <c r="G48" s="96"/>
      <c r="H48" s="96"/>
      <c r="I48" s="97"/>
      <c r="J48" s="23"/>
      <c r="N48" s="91"/>
      <c r="O48" s="82"/>
      <c r="P48" s="82"/>
      <c r="Q48" s="92"/>
      <c r="R48" s="93"/>
      <c r="S48" s="94"/>
      <c r="T48" s="94"/>
    </row>
    <row r="49" spans="1:25" x14ac:dyDescent="0.25">
      <c r="A49" s="34" t="s">
        <v>98</v>
      </c>
      <c r="B49" s="35" t="s">
        <v>95</v>
      </c>
      <c r="C49" s="36"/>
      <c r="D49" s="37"/>
      <c r="E49" s="37"/>
      <c r="F49" s="38"/>
      <c r="G49" s="95">
        <v>7.8E-2</v>
      </c>
      <c r="H49" s="95">
        <v>7.9000000000000001E-2</v>
      </c>
      <c r="I49" s="38">
        <f>H49-G49</f>
        <v>1.0000000000000009E-3</v>
      </c>
      <c r="J49" s="40"/>
      <c r="N49" s="91"/>
      <c r="O49" s="91"/>
      <c r="P49" s="91"/>
      <c r="Q49" s="91"/>
      <c r="R49" s="91"/>
      <c r="S49" s="91"/>
      <c r="T49" s="91"/>
      <c r="U49" s="91"/>
    </row>
    <row r="50" spans="1:25" x14ac:dyDescent="0.25">
      <c r="A50" s="34" t="s">
        <v>99</v>
      </c>
      <c r="B50" s="35" t="s">
        <v>100</v>
      </c>
      <c r="C50" s="36"/>
      <c r="D50" s="37"/>
      <c r="E50" s="37"/>
      <c r="F50" s="38"/>
      <c r="G50" s="95">
        <v>0</v>
      </c>
      <c r="H50" s="95">
        <v>0</v>
      </c>
      <c r="I50" s="38">
        <v>0</v>
      </c>
      <c r="J50" s="40"/>
      <c r="N50" s="91"/>
      <c r="O50" s="91"/>
      <c r="P50" s="91"/>
      <c r="Q50" s="91"/>
      <c r="R50" s="91"/>
      <c r="S50" s="91"/>
      <c r="T50" s="91"/>
      <c r="U50" s="91"/>
      <c r="V50" s="126"/>
    </row>
    <row r="51" spans="1:25" x14ac:dyDescent="0.25">
      <c r="A51" s="34" t="s">
        <v>101</v>
      </c>
      <c r="B51" s="35" t="s">
        <v>102</v>
      </c>
      <c r="C51" s="36"/>
      <c r="D51" s="37"/>
      <c r="E51" s="37"/>
      <c r="F51" s="38"/>
      <c r="G51" s="95"/>
      <c r="H51" s="95"/>
      <c r="I51" s="38">
        <f>H51-G50</f>
        <v>0</v>
      </c>
      <c r="J51" s="40"/>
      <c r="N51" s="91"/>
      <c r="O51" s="91"/>
      <c r="P51" s="91"/>
      <c r="Q51" s="91"/>
      <c r="R51" s="91"/>
      <c r="S51" s="91"/>
      <c r="T51" s="91"/>
      <c r="U51" s="91"/>
      <c r="V51" s="126"/>
    </row>
    <row r="52" spans="1:25" x14ac:dyDescent="0.25">
      <c r="A52" s="34" t="s">
        <v>103</v>
      </c>
      <c r="B52" s="35" t="s">
        <v>104</v>
      </c>
      <c r="C52" s="36"/>
      <c r="D52" s="95">
        <v>0</v>
      </c>
      <c r="E52" s="95">
        <v>0</v>
      </c>
      <c r="F52" s="38">
        <f>E52-D52</f>
        <v>0</v>
      </c>
      <c r="G52" s="37"/>
      <c r="H52" s="37"/>
      <c r="I52" s="98"/>
      <c r="J52" s="3"/>
      <c r="N52" s="91"/>
      <c r="O52" s="91"/>
      <c r="P52" s="91"/>
      <c r="Q52" s="91"/>
      <c r="R52" s="91"/>
      <c r="S52" s="91"/>
      <c r="T52" s="91"/>
      <c r="U52" s="91"/>
      <c r="V52" s="126"/>
    </row>
    <row r="53" spans="1:25" x14ac:dyDescent="0.25">
      <c r="A53" s="34" t="s">
        <v>105</v>
      </c>
      <c r="B53" s="35" t="s">
        <v>106</v>
      </c>
      <c r="C53" s="36"/>
      <c r="D53" s="37">
        <v>0</v>
      </c>
      <c r="E53" s="37">
        <v>0</v>
      </c>
      <c r="F53" s="14"/>
      <c r="G53" s="37"/>
      <c r="H53" s="37"/>
      <c r="I53" s="98"/>
      <c r="J53" s="3"/>
      <c r="N53" s="91"/>
      <c r="O53" s="91"/>
      <c r="P53" s="91"/>
      <c r="Q53" s="91"/>
      <c r="R53" s="91"/>
      <c r="S53" s="91"/>
      <c r="T53" s="91"/>
      <c r="U53" s="91"/>
      <c r="V53" s="126"/>
    </row>
    <row r="54" spans="1:25" x14ac:dyDescent="0.25">
      <c r="A54" s="102" t="s">
        <v>77</v>
      </c>
      <c r="B54" s="103"/>
      <c r="C54" s="130" t="s">
        <v>119</v>
      </c>
      <c r="D54" s="104" t="s">
        <v>78</v>
      </c>
      <c r="E54" s="263">
        <v>43444</v>
      </c>
      <c r="F54" s="264"/>
      <c r="H54" s="105"/>
      <c r="I54" s="106"/>
      <c r="J54" s="3"/>
      <c r="N54" s="91"/>
      <c r="O54" s="91"/>
      <c r="P54" s="91"/>
      <c r="Q54" s="91"/>
      <c r="R54" s="91"/>
      <c r="S54" s="91"/>
      <c r="T54" s="91"/>
      <c r="U54" s="91"/>
      <c r="V54" s="126"/>
    </row>
    <row r="55" spans="1:25" x14ac:dyDescent="0.25">
      <c r="A55" s="107" t="s">
        <v>81</v>
      </c>
      <c r="B55" s="108"/>
      <c r="C55" s="131" t="s">
        <v>120</v>
      </c>
      <c r="D55" s="109" t="s">
        <v>111</v>
      </c>
      <c r="E55" s="129" t="s">
        <v>145</v>
      </c>
      <c r="F55" s="129"/>
      <c r="G55" s="111"/>
      <c r="H55" s="110"/>
      <c r="I55" s="112"/>
      <c r="J55" s="3"/>
      <c r="N55" s="91"/>
      <c r="O55" s="91"/>
      <c r="P55" s="91"/>
      <c r="Q55" s="91"/>
      <c r="R55" s="91"/>
      <c r="S55" s="91"/>
      <c r="T55" s="91"/>
      <c r="U55" s="91"/>
      <c r="V55" s="126"/>
    </row>
    <row r="56" spans="1:25" x14ac:dyDescent="0.25">
      <c r="A56" s="113" t="s">
        <v>84</v>
      </c>
      <c r="B56" s="114"/>
      <c r="C56" s="132" t="s">
        <v>121</v>
      </c>
      <c r="D56" s="115" t="s">
        <v>85</v>
      </c>
      <c r="E56" s="116"/>
      <c r="F56" s="116"/>
      <c r="G56" s="117"/>
      <c r="H56" s="116"/>
      <c r="I56" s="118"/>
      <c r="J56" s="3"/>
      <c r="N56" s="91"/>
      <c r="O56" s="91"/>
      <c r="P56" s="91"/>
      <c r="Q56" s="91"/>
      <c r="R56" s="91"/>
      <c r="S56" s="91"/>
      <c r="T56" s="91"/>
      <c r="U56" s="91"/>
      <c r="V56" s="126"/>
    </row>
    <row r="57" spans="1:25" ht="15.75" x14ac:dyDescent="0.25">
      <c r="G57" s="4"/>
      <c r="H57" s="4"/>
      <c r="I57" s="4"/>
      <c r="J57" s="4"/>
      <c r="N57" s="91"/>
      <c r="O57" s="91"/>
      <c r="P57" s="91"/>
      <c r="Q57" s="91"/>
      <c r="R57" s="91"/>
      <c r="S57" s="91"/>
      <c r="T57" s="91"/>
      <c r="U57" s="91"/>
      <c r="V57" s="126"/>
      <c r="Y57" s="100"/>
    </row>
    <row r="58" spans="1:25" x14ac:dyDescent="0.25">
      <c r="N58" s="91"/>
      <c r="O58" s="91"/>
      <c r="P58" s="91"/>
      <c r="Q58" s="91"/>
      <c r="R58" s="91"/>
      <c r="S58" s="91"/>
      <c r="T58" s="91"/>
      <c r="U58" s="91"/>
      <c r="V58" s="125"/>
    </row>
    <row r="59" spans="1:25" x14ac:dyDescent="0.25">
      <c r="B59" s="7"/>
      <c r="C59" s="204" t="s">
        <v>144</v>
      </c>
      <c r="D59" s="204"/>
      <c r="E59" s="204"/>
      <c r="F59" s="204"/>
      <c r="G59" s="208"/>
      <c r="H59" s="54"/>
      <c r="N59" s="91"/>
      <c r="O59" s="91"/>
      <c r="P59" s="91"/>
      <c r="Q59" s="91"/>
      <c r="R59" s="91"/>
      <c r="S59" s="91"/>
      <c r="T59" s="91"/>
      <c r="U59" s="91"/>
      <c r="V59" s="125"/>
    </row>
    <row r="60" spans="1:25" x14ac:dyDescent="0.25">
      <c r="B60" s="3"/>
      <c r="C60" s="3"/>
      <c r="D60" s="3"/>
      <c r="E60" s="3"/>
      <c r="F60" s="3"/>
      <c r="G60" s="40"/>
      <c r="H60" s="40"/>
      <c r="N60" s="91"/>
      <c r="O60" s="91"/>
      <c r="P60" s="91"/>
      <c r="Q60" s="91"/>
      <c r="R60" s="91"/>
      <c r="S60" s="91"/>
      <c r="T60" s="91"/>
      <c r="U60" s="91"/>
      <c r="V60" s="126"/>
    </row>
    <row r="61" spans="1:25" x14ac:dyDescent="0.25">
      <c r="B61" s="3" t="s">
        <v>142</v>
      </c>
      <c r="C61" s="6"/>
      <c r="D61" s="6" t="s">
        <v>24</v>
      </c>
      <c r="F61" s="3"/>
      <c r="G61" s="3" t="s">
        <v>116</v>
      </c>
      <c r="H61" s="53"/>
      <c r="N61" s="91"/>
      <c r="O61" s="91"/>
      <c r="P61" s="91"/>
      <c r="Q61" s="91"/>
      <c r="R61" s="91"/>
      <c r="S61" s="91"/>
      <c r="T61" s="91"/>
      <c r="U61" s="91"/>
      <c r="V61" s="126"/>
    </row>
    <row r="62" spans="1:25" x14ac:dyDescent="0.25">
      <c r="B62" s="3"/>
      <c r="C62" s="265" t="s">
        <v>2</v>
      </c>
      <c r="D62" s="266"/>
      <c r="E62" s="266"/>
      <c r="F62" s="266"/>
      <c r="G62" s="40" t="s">
        <v>118</v>
      </c>
      <c r="H62" s="53"/>
      <c r="N62" s="91"/>
      <c r="O62" s="91"/>
      <c r="P62" s="91"/>
      <c r="Q62" s="91"/>
      <c r="R62" s="91"/>
      <c r="S62" s="91"/>
      <c r="T62" s="91"/>
      <c r="U62" s="91"/>
      <c r="V62" s="126"/>
    </row>
    <row r="63" spans="1:25" x14ac:dyDescent="0.25">
      <c r="B63" s="63" t="s">
        <v>28</v>
      </c>
      <c r="C63" s="64"/>
      <c r="D63" s="65" t="s">
        <v>29</v>
      </c>
      <c r="E63" s="66"/>
      <c r="F63" s="66"/>
      <c r="G63" s="67"/>
      <c r="H63" s="68"/>
      <c r="N63" s="91"/>
      <c r="O63" s="91"/>
      <c r="P63" s="91"/>
      <c r="Q63" s="91"/>
      <c r="R63" s="91"/>
      <c r="S63" s="91"/>
      <c r="T63" s="91"/>
      <c r="U63" s="91"/>
    </row>
    <row r="64" spans="1:25" x14ac:dyDescent="0.25">
      <c r="B64" s="69" t="s">
        <v>5</v>
      </c>
      <c r="C64" s="70"/>
      <c r="D64" s="71"/>
      <c r="E64" s="134" t="s">
        <v>32</v>
      </c>
      <c r="F64" s="134" t="s">
        <v>33</v>
      </c>
      <c r="G64" s="135" t="s">
        <v>3</v>
      </c>
      <c r="H64" s="135" t="s">
        <v>34</v>
      </c>
      <c r="N64" s="91"/>
      <c r="O64" s="91"/>
      <c r="P64" s="91"/>
      <c r="Q64" s="91"/>
      <c r="R64" s="91"/>
      <c r="S64" s="91"/>
      <c r="T64" s="91"/>
      <c r="U64" s="91"/>
    </row>
    <row r="65" spans="2:21" ht="15.75" thickBot="1" x14ac:dyDescent="0.3">
      <c r="B65" s="72"/>
      <c r="C65" s="73" t="s">
        <v>37</v>
      </c>
      <c r="D65" s="74"/>
      <c r="E65" s="136" t="s">
        <v>38</v>
      </c>
      <c r="F65" s="136"/>
      <c r="G65" s="137" t="s">
        <v>39</v>
      </c>
      <c r="H65" s="137" t="s">
        <v>39</v>
      </c>
      <c r="N65" s="91"/>
      <c r="O65" s="91"/>
      <c r="P65" s="91"/>
      <c r="Q65" s="91"/>
      <c r="R65" s="91"/>
      <c r="S65" s="91"/>
      <c r="T65" s="91"/>
      <c r="U65" s="91"/>
    </row>
    <row r="66" spans="2:21" x14ac:dyDescent="0.25">
      <c r="B66" s="138">
        <v>1</v>
      </c>
      <c r="C66" s="139">
        <v>2</v>
      </c>
      <c r="D66" s="140"/>
      <c r="E66" s="138" t="s">
        <v>42</v>
      </c>
      <c r="F66" s="138" t="s">
        <v>43</v>
      </c>
      <c r="G66" s="141" t="s">
        <v>134</v>
      </c>
      <c r="H66" s="141" t="s">
        <v>135</v>
      </c>
      <c r="N66" s="52"/>
      <c r="S66" s="53"/>
      <c r="T66" s="53"/>
    </row>
    <row r="67" spans="2:21" ht="25.5" customHeight="1" x14ac:dyDescent="0.25">
      <c r="B67" s="190" t="s">
        <v>51</v>
      </c>
      <c r="C67" s="175" t="s">
        <v>125</v>
      </c>
      <c r="D67" s="176"/>
      <c r="E67" s="142" t="s">
        <v>70</v>
      </c>
      <c r="F67" s="177" t="s">
        <v>136</v>
      </c>
      <c r="G67" s="178">
        <f>E39/E45</f>
        <v>36.129939393939395</v>
      </c>
      <c r="H67" s="178">
        <f>H39/H47</f>
        <v>40.206605063291136</v>
      </c>
      <c r="N67" s="52"/>
      <c r="S67" s="53"/>
      <c r="T67" s="53"/>
    </row>
    <row r="68" spans="2:21" x14ac:dyDescent="0.25">
      <c r="B68" s="143" t="s">
        <v>60</v>
      </c>
      <c r="C68" s="179" t="s">
        <v>47</v>
      </c>
      <c r="D68" s="180"/>
      <c r="E68" s="143" t="s">
        <v>48</v>
      </c>
      <c r="F68" s="144" t="s">
        <v>126</v>
      </c>
      <c r="G68" s="145">
        <f>E39</f>
        <v>2.384576</v>
      </c>
      <c r="H68" s="145">
        <f>H39</f>
        <v>3.1763217999999998</v>
      </c>
      <c r="N68" s="52"/>
      <c r="S68" s="53"/>
      <c r="T68" s="53"/>
    </row>
    <row r="69" spans="2:21" x14ac:dyDescent="0.25">
      <c r="B69" s="142" t="s">
        <v>62</v>
      </c>
      <c r="C69" s="181" t="s">
        <v>52</v>
      </c>
      <c r="D69" s="182"/>
      <c r="E69" s="143" t="s">
        <v>48</v>
      </c>
      <c r="F69" s="146"/>
      <c r="G69" s="147">
        <v>0</v>
      </c>
      <c r="H69" s="147">
        <v>0</v>
      </c>
      <c r="N69" s="52"/>
      <c r="S69" s="53"/>
      <c r="T69" s="53"/>
    </row>
    <row r="70" spans="2:21" ht="26.25" customHeight="1" x14ac:dyDescent="0.25">
      <c r="B70" s="142" t="s">
        <v>69</v>
      </c>
      <c r="C70" s="267" t="s">
        <v>127</v>
      </c>
      <c r="D70" s="268"/>
      <c r="E70" s="142" t="s">
        <v>54</v>
      </c>
      <c r="F70" s="148" t="s">
        <v>128</v>
      </c>
      <c r="G70" s="147">
        <f>G69/G68*100</f>
        <v>0</v>
      </c>
      <c r="H70" s="147">
        <f>H69/H68*100</f>
        <v>0</v>
      </c>
      <c r="N70" s="52"/>
      <c r="S70" s="53"/>
      <c r="T70" s="53"/>
    </row>
    <row r="71" spans="2:21" x14ac:dyDescent="0.25">
      <c r="B71" s="134" t="s">
        <v>73</v>
      </c>
      <c r="C71" s="183" t="s">
        <v>129</v>
      </c>
      <c r="D71" s="184"/>
      <c r="E71" s="134" t="s">
        <v>48</v>
      </c>
      <c r="F71" s="149"/>
      <c r="G71" s="150">
        <v>0</v>
      </c>
      <c r="H71" s="150">
        <v>0</v>
      </c>
      <c r="N71" s="52"/>
      <c r="S71" s="53"/>
      <c r="T71" s="53"/>
    </row>
    <row r="72" spans="2:21" x14ac:dyDescent="0.25">
      <c r="B72" s="143"/>
      <c r="C72" s="179" t="s">
        <v>53</v>
      </c>
      <c r="D72" s="180"/>
      <c r="E72" s="143"/>
      <c r="F72" s="144"/>
      <c r="G72" s="145"/>
      <c r="H72" s="145"/>
      <c r="N72" s="52"/>
      <c r="S72" s="53"/>
      <c r="T72" s="53"/>
    </row>
    <row r="73" spans="2:21" x14ac:dyDescent="0.25">
      <c r="B73" s="142" t="s">
        <v>138</v>
      </c>
      <c r="C73" s="181" t="s">
        <v>61</v>
      </c>
      <c r="D73" s="182"/>
      <c r="E73" s="143" t="s">
        <v>48</v>
      </c>
      <c r="F73" s="148" t="s">
        <v>130</v>
      </c>
      <c r="G73" s="147">
        <f>G68+G69</f>
        <v>2.384576</v>
      </c>
      <c r="H73" s="147">
        <f>H68+H69</f>
        <v>3.1763217999999998</v>
      </c>
      <c r="N73" s="52"/>
      <c r="S73" s="53"/>
      <c r="T73" s="53"/>
    </row>
    <row r="74" spans="2:21" x14ac:dyDescent="0.25">
      <c r="B74" s="134" t="s">
        <v>139</v>
      </c>
      <c r="C74" s="185" t="s">
        <v>63</v>
      </c>
      <c r="D74" s="184"/>
      <c r="E74" s="134" t="s">
        <v>64</v>
      </c>
      <c r="F74" s="149" t="s">
        <v>131</v>
      </c>
      <c r="G74" s="150">
        <f>E45</f>
        <v>6.6000000000000003E-2</v>
      </c>
      <c r="H74" s="150">
        <f>H47</f>
        <v>7.9000000000000001E-2</v>
      </c>
      <c r="N74" s="52"/>
      <c r="S74" s="53"/>
      <c r="T74" s="53"/>
    </row>
    <row r="75" spans="2:21" x14ac:dyDescent="0.25">
      <c r="B75" s="143"/>
      <c r="C75" s="179" t="s">
        <v>66</v>
      </c>
      <c r="D75" s="180"/>
      <c r="E75" s="143"/>
      <c r="F75" s="144"/>
      <c r="G75" s="145"/>
      <c r="H75" s="145"/>
      <c r="N75" s="52"/>
      <c r="S75" s="53"/>
      <c r="T75" s="53"/>
    </row>
    <row r="76" spans="2:21" x14ac:dyDescent="0.25">
      <c r="B76" s="151" t="s">
        <v>140</v>
      </c>
      <c r="C76" s="186" t="s">
        <v>137</v>
      </c>
      <c r="D76" s="187"/>
      <c r="E76" s="151" t="s">
        <v>70</v>
      </c>
      <c r="F76" s="152" t="s">
        <v>132</v>
      </c>
      <c r="G76" s="153">
        <f>G73/G74</f>
        <v>36.129939393939395</v>
      </c>
      <c r="H76" s="153">
        <f>H73/H74</f>
        <v>40.206605063291136</v>
      </c>
      <c r="N76" s="52"/>
      <c r="S76" s="53"/>
      <c r="T76" s="53"/>
    </row>
    <row r="77" spans="2:21" x14ac:dyDescent="0.25">
      <c r="B77" s="142" t="s">
        <v>141</v>
      </c>
      <c r="C77" s="188" t="s">
        <v>74</v>
      </c>
      <c r="D77" s="189"/>
      <c r="E77" s="142" t="s">
        <v>70</v>
      </c>
      <c r="F77" s="148" t="s">
        <v>133</v>
      </c>
      <c r="G77" s="201">
        <f>G76*1.15</f>
        <v>41.549430303030299</v>
      </c>
      <c r="H77" s="201">
        <f>H76*1.15</f>
        <v>46.237595822784805</v>
      </c>
      <c r="N77" s="52"/>
      <c r="S77" s="53"/>
      <c r="T77" s="53"/>
    </row>
    <row r="78" spans="2:21" x14ac:dyDescent="0.25">
      <c r="B78" s="191" t="s">
        <v>77</v>
      </c>
      <c r="C78" s="269" t="s">
        <v>119</v>
      </c>
      <c r="D78" s="270"/>
      <c r="E78" s="194" t="s">
        <v>78</v>
      </c>
      <c r="F78" s="195">
        <f>E54</f>
        <v>43444</v>
      </c>
      <c r="G78" s="196"/>
      <c r="H78" s="85"/>
      <c r="N78" s="52"/>
      <c r="S78" s="53"/>
      <c r="T78" s="53"/>
    </row>
    <row r="79" spans="2:21" x14ac:dyDescent="0.25">
      <c r="B79" s="192" t="s">
        <v>81</v>
      </c>
      <c r="C79" s="257" t="s">
        <v>120</v>
      </c>
      <c r="D79" s="258"/>
      <c r="E79" s="197" t="s">
        <v>111</v>
      </c>
      <c r="F79" s="129" t="str">
        <f>E55</f>
        <v>Ing. Bednářová</v>
      </c>
      <c r="G79" s="129"/>
      <c r="H79" s="86"/>
      <c r="N79" s="52"/>
      <c r="S79" s="53"/>
      <c r="T79" s="53"/>
    </row>
    <row r="80" spans="2:21" x14ac:dyDescent="0.25">
      <c r="B80" s="193" t="s">
        <v>84</v>
      </c>
      <c r="C80" s="259" t="s">
        <v>121</v>
      </c>
      <c r="D80" s="260"/>
      <c r="E80" s="198" t="s">
        <v>115</v>
      </c>
      <c r="F80" s="199"/>
      <c r="G80" s="199"/>
      <c r="H80" s="89"/>
      <c r="N80" s="52"/>
      <c r="S80" s="53"/>
      <c r="T80" s="53"/>
    </row>
    <row r="81" spans="1:20" x14ac:dyDescent="0.25">
      <c r="N81" s="52"/>
      <c r="S81" s="53"/>
      <c r="T81" s="53"/>
    </row>
    <row r="82" spans="1:20" x14ac:dyDescent="0.25">
      <c r="A82" s="99" t="s">
        <v>108</v>
      </c>
      <c r="B82" s="4"/>
      <c r="C82" s="4"/>
      <c r="D82" s="4"/>
      <c r="E82" s="4"/>
      <c r="F82" s="4"/>
      <c r="N82" s="52"/>
      <c r="S82" s="53"/>
      <c r="T82" s="53"/>
    </row>
    <row r="83" spans="1:20" x14ac:dyDescent="0.25">
      <c r="A83" s="4"/>
      <c r="B83" s="4" t="s">
        <v>109</v>
      </c>
      <c r="C83" s="4"/>
      <c r="D83" s="4"/>
      <c r="E83" s="4"/>
      <c r="F83" s="4"/>
      <c r="N83" s="52"/>
      <c r="S83" s="53"/>
      <c r="T83" s="53"/>
    </row>
    <row r="84" spans="1:20" x14ac:dyDescent="0.25">
      <c r="A84" s="4"/>
      <c r="B84" s="4" t="s">
        <v>110</v>
      </c>
      <c r="C84" s="4"/>
      <c r="D84" s="4"/>
      <c r="E84" s="4"/>
      <c r="F84" s="4"/>
      <c r="N84" s="52"/>
      <c r="S84" s="53"/>
      <c r="T84" s="53"/>
    </row>
    <row r="85" spans="1:20" x14ac:dyDescent="0.25">
      <c r="N85" s="52"/>
      <c r="S85" s="53"/>
      <c r="T85" s="53"/>
    </row>
    <row r="86" spans="1:20" x14ac:dyDescent="0.25">
      <c r="N86" s="52"/>
      <c r="S86" s="53"/>
      <c r="T86" s="53"/>
    </row>
    <row r="87" spans="1:20" x14ac:dyDescent="0.25">
      <c r="N87" s="52"/>
      <c r="S87" s="53"/>
      <c r="T87" s="53"/>
    </row>
    <row r="88" spans="1:20" x14ac:dyDescent="0.25">
      <c r="N88" s="52"/>
      <c r="S88" s="53"/>
      <c r="T88" s="53"/>
    </row>
    <row r="89" spans="1:20" x14ac:dyDescent="0.25">
      <c r="N89" s="52"/>
      <c r="S89" s="53"/>
      <c r="T89" s="53"/>
    </row>
    <row r="90" spans="1:20" x14ac:dyDescent="0.25">
      <c r="N90" s="52"/>
      <c r="S90" s="53"/>
      <c r="T90" s="53"/>
    </row>
    <row r="91" spans="1:20" x14ac:dyDescent="0.25">
      <c r="N91" s="52"/>
      <c r="S91" s="53"/>
      <c r="T91" s="53"/>
    </row>
    <row r="92" spans="1:20" x14ac:dyDescent="0.25">
      <c r="N92" s="52"/>
      <c r="S92" s="53"/>
      <c r="T92" s="53"/>
    </row>
    <row r="93" spans="1:20" x14ac:dyDescent="0.25">
      <c r="N93" s="52"/>
      <c r="S93" s="53"/>
      <c r="T93" s="53"/>
    </row>
    <row r="94" spans="1:20" x14ac:dyDescent="0.25">
      <c r="N94" s="52"/>
      <c r="S94" s="53"/>
      <c r="T94" s="53"/>
    </row>
    <row r="95" spans="1:20" x14ac:dyDescent="0.25">
      <c r="N95" s="52"/>
      <c r="S95" s="53"/>
      <c r="T95" s="53"/>
    </row>
    <row r="96" spans="1:20" x14ac:dyDescent="0.25">
      <c r="N96" s="52"/>
      <c r="S96" s="53"/>
      <c r="T96" s="53"/>
    </row>
    <row r="97" spans="14:20" x14ac:dyDescent="0.25">
      <c r="N97" s="52"/>
      <c r="S97" s="53"/>
      <c r="T97" s="53"/>
    </row>
    <row r="98" spans="14:20" x14ac:dyDescent="0.25">
      <c r="N98" s="52"/>
      <c r="S98" s="53"/>
      <c r="T98" s="53"/>
    </row>
    <row r="99" spans="14:20" x14ac:dyDescent="0.25">
      <c r="N99" s="52"/>
      <c r="S99" s="53"/>
      <c r="T99" s="53"/>
    </row>
    <row r="100" spans="14:20" x14ac:dyDescent="0.25">
      <c r="N100" s="52"/>
      <c r="S100" s="53"/>
      <c r="T100" s="53"/>
    </row>
    <row r="101" spans="14:20" x14ac:dyDescent="0.25">
      <c r="N101" s="52"/>
      <c r="S101" s="53"/>
      <c r="T101" s="53"/>
    </row>
    <row r="102" spans="14:20" x14ac:dyDescent="0.25">
      <c r="N102" s="52"/>
      <c r="S102" s="53"/>
      <c r="T102" s="53"/>
    </row>
    <row r="103" spans="14:20" x14ac:dyDescent="0.25">
      <c r="N103" s="52"/>
      <c r="S103" s="53"/>
      <c r="T103" s="53"/>
    </row>
    <row r="104" spans="14:20" x14ac:dyDescent="0.25">
      <c r="N104" s="52"/>
      <c r="S104" s="53"/>
      <c r="T104" s="53"/>
    </row>
    <row r="105" spans="14:20" x14ac:dyDescent="0.25">
      <c r="N105" s="52"/>
      <c r="S105" s="53"/>
      <c r="T105" s="53"/>
    </row>
    <row r="106" spans="14:20" x14ac:dyDescent="0.25">
      <c r="N106" s="52"/>
      <c r="S106" s="53"/>
      <c r="T106" s="53"/>
    </row>
    <row r="107" spans="14:20" x14ac:dyDescent="0.25">
      <c r="N107" s="52"/>
      <c r="S107" s="53"/>
      <c r="T107" s="53"/>
    </row>
    <row r="108" spans="14:20" x14ac:dyDescent="0.25">
      <c r="N108" s="52"/>
      <c r="S108" s="53"/>
      <c r="T108" s="53"/>
    </row>
    <row r="109" spans="14:20" x14ac:dyDescent="0.25">
      <c r="N109" s="52"/>
      <c r="S109" s="53"/>
      <c r="T109" s="53"/>
    </row>
    <row r="110" spans="14:20" x14ac:dyDescent="0.25">
      <c r="N110" s="52"/>
      <c r="S110" s="53"/>
      <c r="T110" s="53"/>
    </row>
    <row r="111" spans="14:20" x14ac:dyDescent="0.25">
      <c r="N111" s="52"/>
      <c r="S111" s="53"/>
      <c r="T111" s="53"/>
    </row>
    <row r="112" spans="14:20" x14ac:dyDescent="0.25">
      <c r="N112" s="52"/>
      <c r="S112" s="53"/>
      <c r="T112" s="53"/>
    </row>
    <row r="113" spans="14:20" x14ac:dyDescent="0.25">
      <c r="N113" s="52"/>
      <c r="S113" s="53"/>
      <c r="T113" s="53"/>
    </row>
    <row r="114" spans="14:20" x14ac:dyDescent="0.25">
      <c r="N114" s="52"/>
      <c r="S114" s="53"/>
      <c r="T114" s="53"/>
    </row>
    <row r="115" spans="14:20" x14ac:dyDescent="0.25">
      <c r="N115" s="52"/>
      <c r="S115" s="53"/>
      <c r="T115" s="53"/>
    </row>
    <row r="116" spans="14:20" x14ac:dyDescent="0.25">
      <c r="N116" s="52"/>
      <c r="S116" s="53"/>
      <c r="T116" s="53"/>
    </row>
    <row r="117" spans="14:20" x14ac:dyDescent="0.25">
      <c r="N117" s="52"/>
      <c r="S117" s="53"/>
      <c r="T117" s="53"/>
    </row>
    <row r="118" spans="14:20" x14ac:dyDescent="0.25">
      <c r="N118" s="52"/>
      <c r="S118" s="53"/>
      <c r="T118" s="53"/>
    </row>
    <row r="119" spans="14:20" x14ac:dyDescent="0.25">
      <c r="N119" s="52"/>
      <c r="S119" s="53"/>
      <c r="T119" s="53"/>
    </row>
    <row r="120" spans="14:20" x14ac:dyDescent="0.25">
      <c r="N120" s="52"/>
      <c r="S120" s="53"/>
      <c r="T120" s="53"/>
    </row>
    <row r="121" spans="14:20" x14ac:dyDescent="0.25">
      <c r="N121" s="52"/>
      <c r="S121" s="53"/>
      <c r="T121" s="53"/>
    </row>
    <row r="122" spans="14:20" x14ac:dyDescent="0.25">
      <c r="N122" s="52"/>
      <c r="S122" s="53"/>
      <c r="T122" s="53"/>
    </row>
    <row r="123" spans="14:20" x14ac:dyDescent="0.25">
      <c r="N123" s="52"/>
      <c r="S123" s="53"/>
      <c r="T123" s="53"/>
    </row>
    <row r="124" spans="14:20" x14ac:dyDescent="0.25">
      <c r="N124" s="52"/>
      <c r="S124" s="53"/>
      <c r="T124" s="53"/>
    </row>
    <row r="125" spans="14:20" x14ac:dyDescent="0.25">
      <c r="N125" s="52"/>
      <c r="S125" s="53"/>
      <c r="T125" s="53"/>
    </row>
    <row r="126" spans="14:20" x14ac:dyDescent="0.25">
      <c r="N126" s="52"/>
      <c r="S126" s="53"/>
      <c r="T126" s="53"/>
    </row>
    <row r="127" spans="14:20" x14ac:dyDescent="0.25">
      <c r="N127" s="52"/>
      <c r="S127" s="53"/>
      <c r="T127" s="53"/>
    </row>
    <row r="128" spans="14:20" x14ac:dyDescent="0.25">
      <c r="N128" s="52"/>
      <c r="S128" s="53"/>
      <c r="T128" s="53"/>
    </row>
    <row r="129" spans="14:20" x14ac:dyDescent="0.25">
      <c r="N129" s="52"/>
      <c r="S129" s="53"/>
      <c r="T129" s="53"/>
    </row>
    <row r="130" spans="14:20" x14ac:dyDescent="0.25">
      <c r="N130" s="52"/>
      <c r="S130" s="53"/>
      <c r="T130" s="53"/>
    </row>
    <row r="131" spans="14:20" x14ac:dyDescent="0.25">
      <c r="N131" s="52"/>
      <c r="S131" s="53"/>
      <c r="T131" s="53"/>
    </row>
    <row r="132" spans="14:20" x14ac:dyDescent="0.25">
      <c r="N132" s="52"/>
      <c r="S132" s="53"/>
      <c r="T132" s="53"/>
    </row>
    <row r="133" spans="14:20" x14ac:dyDescent="0.25">
      <c r="N133" s="52"/>
      <c r="S133" s="53"/>
      <c r="T133" s="53"/>
    </row>
    <row r="134" spans="14:20" x14ac:dyDescent="0.25">
      <c r="N134" s="52"/>
      <c r="S134" s="53"/>
      <c r="T134" s="53"/>
    </row>
    <row r="135" spans="14:20" x14ac:dyDescent="0.25">
      <c r="N135" s="52"/>
      <c r="S135" s="53"/>
      <c r="T135" s="53"/>
    </row>
    <row r="136" spans="14:20" x14ac:dyDescent="0.25">
      <c r="N136" s="52"/>
      <c r="S136" s="53"/>
      <c r="T136" s="53"/>
    </row>
    <row r="137" spans="14:20" x14ac:dyDescent="0.25">
      <c r="N137" s="52"/>
      <c r="S137" s="53"/>
      <c r="T137" s="53"/>
    </row>
    <row r="138" spans="14:20" x14ac:dyDescent="0.25">
      <c r="N138" s="52"/>
      <c r="S138" s="53"/>
      <c r="T138" s="53"/>
    </row>
    <row r="139" spans="14:20" x14ac:dyDescent="0.25">
      <c r="N139" s="52"/>
      <c r="S139" s="53"/>
      <c r="T139" s="53"/>
    </row>
    <row r="140" spans="14:20" x14ac:dyDescent="0.25">
      <c r="N140" s="52"/>
      <c r="S140" s="53"/>
      <c r="T140" s="53"/>
    </row>
    <row r="141" spans="14:20" x14ac:dyDescent="0.25">
      <c r="N141" s="52"/>
      <c r="S141" s="53"/>
      <c r="T141" s="53"/>
    </row>
    <row r="142" spans="14:20" x14ac:dyDescent="0.25">
      <c r="N142" s="52"/>
      <c r="S142" s="53"/>
      <c r="T142" s="53"/>
    </row>
    <row r="143" spans="14:20" x14ac:dyDescent="0.25">
      <c r="N143" s="52"/>
      <c r="S143" s="53"/>
      <c r="T143" s="53"/>
    </row>
    <row r="144" spans="14:20" x14ac:dyDescent="0.25">
      <c r="N144" s="52"/>
      <c r="S144" s="53"/>
      <c r="T144" s="53"/>
    </row>
    <row r="145" spans="14:20" x14ac:dyDescent="0.25">
      <c r="N145" s="52"/>
      <c r="S145" s="53"/>
      <c r="T145" s="53"/>
    </row>
    <row r="146" spans="14:20" x14ac:dyDescent="0.25">
      <c r="N146" s="52"/>
      <c r="S146" s="53"/>
      <c r="T146" s="53"/>
    </row>
    <row r="147" spans="14:20" x14ac:dyDescent="0.25">
      <c r="N147" s="52"/>
      <c r="S147" s="53"/>
      <c r="T147" s="53"/>
    </row>
    <row r="148" spans="14:20" x14ac:dyDescent="0.25">
      <c r="N148" s="52"/>
      <c r="S148" s="53"/>
      <c r="T148" s="53"/>
    </row>
    <row r="149" spans="14:20" x14ac:dyDescent="0.25">
      <c r="N149" s="52"/>
      <c r="S149" s="53"/>
      <c r="T149" s="53"/>
    </row>
    <row r="150" spans="14:20" x14ac:dyDescent="0.25">
      <c r="N150" s="52"/>
      <c r="S150" s="53"/>
      <c r="T150" s="53"/>
    </row>
    <row r="151" spans="14:20" x14ac:dyDescent="0.25">
      <c r="N151" s="52"/>
      <c r="S151" s="53"/>
      <c r="T151" s="53"/>
    </row>
    <row r="152" spans="14:20" x14ac:dyDescent="0.25">
      <c r="N152" s="52"/>
      <c r="S152" s="53"/>
      <c r="T152" s="53"/>
    </row>
    <row r="153" spans="14:20" x14ac:dyDescent="0.25">
      <c r="N153" s="52"/>
      <c r="S153" s="53"/>
      <c r="T153" s="53"/>
    </row>
    <row r="154" spans="14:20" x14ac:dyDescent="0.25">
      <c r="N154" s="52"/>
      <c r="S154" s="53"/>
      <c r="T154" s="53"/>
    </row>
    <row r="155" spans="14:20" x14ac:dyDescent="0.25">
      <c r="N155" s="52"/>
      <c r="S155" s="53"/>
      <c r="T155" s="53"/>
    </row>
    <row r="156" spans="14:20" x14ac:dyDescent="0.25">
      <c r="N156" s="52"/>
      <c r="S156" s="53"/>
      <c r="T156" s="53"/>
    </row>
    <row r="157" spans="14:20" x14ac:dyDescent="0.25">
      <c r="N157" s="52"/>
      <c r="S157" s="53"/>
      <c r="T157" s="53"/>
    </row>
    <row r="158" spans="14:20" x14ac:dyDescent="0.25">
      <c r="N158" s="52"/>
      <c r="S158" s="53"/>
      <c r="T158" s="53"/>
    </row>
    <row r="159" spans="14:20" x14ac:dyDescent="0.25">
      <c r="N159" s="52"/>
      <c r="S159" s="53"/>
      <c r="T159" s="53"/>
    </row>
    <row r="160" spans="14:20" x14ac:dyDescent="0.25">
      <c r="N160" s="52"/>
      <c r="S160" s="53"/>
      <c r="T160" s="53"/>
    </row>
    <row r="161" spans="14:20" x14ac:dyDescent="0.25">
      <c r="N161" s="52"/>
      <c r="S161" s="53"/>
      <c r="T161" s="53"/>
    </row>
    <row r="162" spans="14:20" x14ac:dyDescent="0.25">
      <c r="N162" s="52"/>
      <c r="S162" s="53"/>
      <c r="T162" s="53"/>
    </row>
    <row r="163" spans="14:20" x14ac:dyDescent="0.25">
      <c r="N163" s="52"/>
      <c r="S163" s="53"/>
      <c r="T163" s="53"/>
    </row>
    <row r="164" spans="14:20" x14ac:dyDescent="0.25">
      <c r="N164" s="52"/>
      <c r="S164" s="53"/>
      <c r="T164" s="53"/>
    </row>
    <row r="165" spans="14:20" x14ac:dyDescent="0.25">
      <c r="N165" s="52"/>
      <c r="S165" s="53"/>
      <c r="T165" s="53"/>
    </row>
    <row r="166" spans="14:20" x14ac:dyDescent="0.25">
      <c r="N166" s="52"/>
      <c r="S166" s="53"/>
      <c r="T166" s="53"/>
    </row>
    <row r="167" spans="14:20" x14ac:dyDescent="0.25">
      <c r="N167" s="52"/>
      <c r="S167" s="53"/>
      <c r="T167" s="53"/>
    </row>
    <row r="168" spans="14:20" x14ac:dyDescent="0.25">
      <c r="N168" s="52"/>
      <c r="S168" s="53"/>
      <c r="T168" s="53"/>
    </row>
    <row r="169" spans="14:20" x14ac:dyDescent="0.25">
      <c r="N169" s="52"/>
      <c r="S169" s="53"/>
      <c r="T169" s="53"/>
    </row>
    <row r="170" spans="14:20" x14ac:dyDescent="0.25">
      <c r="N170" s="52"/>
      <c r="S170" s="53"/>
      <c r="T170" s="53"/>
    </row>
    <row r="171" spans="14:20" x14ac:dyDescent="0.25">
      <c r="N171" s="52"/>
      <c r="S171" s="53"/>
      <c r="T171" s="53"/>
    </row>
    <row r="172" spans="14:20" x14ac:dyDescent="0.25">
      <c r="N172" s="52"/>
      <c r="S172" s="53"/>
      <c r="T172" s="53"/>
    </row>
    <row r="173" spans="14:20" x14ac:dyDescent="0.25">
      <c r="N173" s="52"/>
      <c r="S173" s="53"/>
      <c r="T173" s="53"/>
    </row>
    <row r="174" spans="14:20" x14ac:dyDescent="0.25">
      <c r="N174" s="52"/>
      <c r="S174" s="53"/>
      <c r="T174" s="53"/>
    </row>
    <row r="175" spans="14:20" x14ac:dyDescent="0.25">
      <c r="N175" s="52"/>
      <c r="S175" s="53"/>
      <c r="T175" s="53"/>
    </row>
    <row r="176" spans="14:20" x14ac:dyDescent="0.25">
      <c r="N176" s="52"/>
      <c r="S176" s="53"/>
      <c r="T176" s="53"/>
    </row>
    <row r="177" spans="14:20" x14ac:dyDescent="0.25">
      <c r="N177" s="52"/>
      <c r="S177" s="53"/>
      <c r="T177" s="53"/>
    </row>
    <row r="178" spans="14:20" x14ac:dyDescent="0.25">
      <c r="N178" s="52"/>
      <c r="S178" s="53"/>
      <c r="T178" s="53"/>
    </row>
    <row r="179" spans="14:20" x14ac:dyDescent="0.25">
      <c r="N179" s="52"/>
      <c r="S179" s="53"/>
      <c r="T179" s="53"/>
    </row>
    <row r="180" spans="14:20" x14ac:dyDescent="0.25">
      <c r="N180" s="52"/>
      <c r="S180" s="53"/>
      <c r="T180" s="53"/>
    </row>
  </sheetData>
  <sheetProtection password="D941" sheet="1" objects="1" scenarios="1"/>
  <mergeCells count="8">
    <mergeCell ref="C79:D79"/>
    <mergeCell ref="C80:D80"/>
    <mergeCell ref="F9:F10"/>
    <mergeCell ref="I9:I10"/>
    <mergeCell ref="E54:F54"/>
    <mergeCell ref="C62:F62"/>
    <mergeCell ref="C70:D70"/>
    <mergeCell ref="C78:D78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kal.  2019  s kal.2018</vt:lpstr>
      <vt:lpstr>List2</vt:lpstr>
      <vt:lpstr>'kal.  2019  s kal.2018'!Oblast_tisku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Miksik</dc:creator>
  <cp:lastModifiedBy>Monika</cp:lastModifiedBy>
  <cp:lastPrinted>2018-12-13T07:49:41Z</cp:lastPrinted>
  <dcterms:created xsi:type="dcterms:W3CDTF">2014-03-13T11:31:40Z</dcterms:created>
  <dcterms:modified xsi:type="dcterms:W3CDTF">2018-12-18T13:25:29Z</dcterms:modified>
</cp:coreProperties>
</file>